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9FBE8373-A1F6-4A29-AC74-F8ACB7E2F489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Beräkning" sheetId="1" r:id="rId1"/>
    <sheet name="Instruktioner" sheetId="2" r:id="rId2"/>
    <sheet name="Försäljningsdata" sheetId="3" r:id="rId3"/>
    <sheet name="Ledtid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" i="4" l="1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E8" i="3"/>
  <c r="F7" i="1" s="1"/>
  <c r="E7" i="3"/>
  <c r="F6" i="1" s="1"/>
  <c r="E6" i="3"/>
  <c r="F5" i="1" s="1"/>
  <c r="E5" i="3"/>
  <c r="B34" i="1"/>
  <c r="C34" i="1" s="1"/>
  <c r="E34" i="1" s="1"/>
  <c r="B33" i="1"/>
  <c r="C33" i="1" s="1"/>
  <c r="E33" i="1" s="1"/>
  <c r="B32" i="1"/>
  <c r="C32" i="1" s="1"/>
  <c r="B31" i="1"/>
  <c r="C31" i="1" s="1"/>
  <c r="E31" i="1" s="1"/>
  <c r="B30" i="1"/>
  <c r="C30" i="1" s="1"/>
  <c r="B29" i="1"/>
  <c r="C29" i="1" s="1"/>
  <c r="E29" i="1" s="1"/>
  <c r="B28" i="1"/>
  <c r="C28" i="1" s="1"/>
  <c r="E28" i="1" s="1"/>
  <c r="B27" i="1"/>
  <c r="C27" i="1" s="1"/>
  <c r="B26" i="1"/>
  <c r="C26" i="1" s="1"/>
  <c r="E26" i="1" s="1"/>
  <c r="C21" i="1"/>
  <c r="C16" i="1"/>
  <c r="C15" i="1"/>
  <c r="C17" i="1" s="1"/>
  <c r="G8" i="4" l="1"/>
  <c r="F10" i="1" s="1"/>
  <c r="E27" i="1"/>
  <c r="E30" i="1"/>
  <c r="C18" i="1"/>
  <c r="C19" i="1" s="1"/>
  <c r="C20" i="1" s="1"/>
  <c r="G5" i="4"/>
  <c r="E32" i="1"/>
  <c r="G7" i="4"/>
  <c r="F9" i="1" s="1"/>
  <c r="G6" i="4"/>
  <c r="F8" i="1" s="1"/>
  <c r="C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Primepack</author>
  </authors>
  <commentList>
    <comment ref="F4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Visar snitt, standardavvikelse och max från bladen Försäljningsdata och Ledtider när du har klistrat in data där. Skriv sedan in värdena i kolumn C.</t>
        </r>
      </text>
    </comment>
  </commentList>
</comments>
</file>

<file path=xl/sharedStrings.xml><?xml version="1.0" encoding="utf-8"?>
<sst xmlns="http://schemas.openxmlformats.org/spreadsheetml/2006/main" count="131" uniqueCount="101">
  <si>
    <t>Säkerhetslager och beställningspunkt – beräkningsmall</t>
  </si>
  <si>
    <t>Fyll i de gula cellerna i kolumn C (blå text). Allt annat räknas ut automatiskt. Exempelvärdena kommer från räkneexemplet i artikeln på www.primepack.se/blogg/sakerhetslager-bestallningspunkt – byt ut dem mot dina egna siffror.</t>
  </si>
  <si>
    <t>Indata</t>
  </si>
  <si>
    <t>Symbol</t>
  </si>
  <si>
    <t>Värde</t>
  </si>
  <si>
    <t>Enhet</t>
  </si>
  <si>
    <t>Förklaring</t>
  </si>
  <si>
    <t>Från dina data</t>
  </si>
  <si>
    <t>Snitt dagsförsäljning</t>
  </si>
  <si>
    <t>d̄</t>
  </si>
  <si>
    <t>st/dag</t>
  </si>
  <si>
    <t>Genomsnittlig försäljning per dag för artikeln. Räkna med alla dagar, även dagar utan försäljning.</t>
  </si>
  <si>
    <t>Standardavvikelse för dagsförsäljningen</t>
  </si>
  <si>
    <t>σd</t>
  </si>
  <si>
    <t>Hur mycket försäljningen varierar från dag till dag (STDAV.S i svensk Excel, STDEV.S i engelsk).</t>
  </si>
  <si>
    <t>Max dagsförsäljning</t>
  </si>
  <si>
    <t>Används bara i den enkla formeln (formel 1). Räkna inte med rena kampanjdagar.</t>
  </si>
  <si>
    <t>Snitt ledtid</t>
  </si>
  <si>
    <t>L</t>
  </si>
  <si>
    <t>dagar</t>
  </si>
  <si>
    <t>Från beslutet att beställa till att varan är säljbar i lagersaldot – inte bara frakten.</t>
  </si>
  <si>
    <t>Ledtidens standardavvikelse</t>
  </si>
  <si>
    <t>σL</t>
  </si>
  <si>
    <t>Hur mycket ledtiden varierar mellan leveranser. Skriv 0 om ledtiden i praktiken aldrig varierar.</t>
  </si>
  <si>
    <t>Max ledtid</t>
  </si>
  <si>
    <t>Används bara i den enkla formeln (formel 1).</t>
  </si>
  <si>
    <t>Servicenivå (cykelservicenivå)</t>
  </si>
  <si>
    <t>Sannolikheten att inte få slut under en påfyllnadscykel. Ange mellan 50 % och 99,9 %.</t>
  </si>
  <si>
    <t>Formel för säkerhetslagret i beställningspunkten</t>
  </si>
  <si>
    <t>1, 2 el. 3</t>
  </si>
  <si>
    <t>1 = enkel, 2 = statistisk med fast ledtid, 3 = statistisk med varierande ledtid (rekommenderas).</t>
  </si>
  <si>
    <t>Resultat</t>
  </si>
  <si>
    <t>Formel</t>
  </si>
  <si>
    <t>z-värde för servicenivån</t>
  </si>
  <si>
    <t>Z</t>
  </si>
  <si>
    <t>NORM.S.INV(servicenivå) – inversen av standardnormalfördelningen.</t>
  </si>
  <si>
    <t>Säkerhetslager – formel 1, enkel</t>
  </si>
  <si>
    <t>st</t>
  </si>
  <si>
    <t>(max dagsförsäljning × max ledtid) − (snitt dagsförsäljning × snitt ledtid)</t>
  </si>
  <si>
    <t>Säkerhetslager – formel 2, statistisk med fast ledtid</t>
  </si>
  <si>
    <t>Z × σd × √L</t>
  </si>
  <si>
    <t>Säkerhetslager – formel 3, statistisk med varierande ledtid</t>
  </si>
  <si>
    <t>Z × √(L × σd² + d̄² × σL²)</t>
  </si>
  <si>
    <t>Valt säkerhetslager, avrundat uppåt</t>
  </si>
  <si>
    <t>SS</t>
  </si>
  <si>
    <t>Formeln du valde i C12, avrundad uppåt till hela styck.</t>
  </si>
  <si>
    <t>Säkerhetslagret räcker i</t>
  </si>
  <si>
    <t>Säkerhetslager ÷ snitt dagsförsäljning.</t>
  </si>
  <si>
    <t>Förväntad försäljning under ledtiden</t>
  </si>
  <si>
    <t>d̄ × L</t>
  </si>
  <si>
    <t>Beställningspunkt</t>
  </si>
  <si>
    <t>ROP</t>
  </si>
  <si>
    <t>d̄ × L + säkerhetslager. Beställ när lagerpositionen (saldo + beställt men inte levererat − sålt men inte skickat) når hit.</t>
  </si>
  <si>
    <t>Servicenivå och säkerhetslager (formel 3, med dina indata)</t>
  </si>
  <si>
    <t>Servicenivå</t>
  </si>
  <si>
    <t>Säkerhetslager</t>
  </si>
  <si>
    <t>Servicenivå = cykelservicenivå: sannolikheten att lagret räcker under en påfyllnadscykel. Andelen efterfrågan som levereras direkt från lager (fyllnadsgrad) är ett annat mått och blir oftast högre vid samma säkerhetslager.</t>
  </si>
  <si>
    <t>Instruktioner – så använder du mallen</t>
  </si>
  <si>
    <t>Vad mallen räknar ut</t>
  </si>
  <si>
    <t>Mallen räknar ut säkerhetslager och beställningspunkt för en artikel i taget, med tre formler: den enkla (max − snitt), den statistiska med fast ledtid och den statistiska med varierande ledtid. Z-värdet hämtas automatiskt ur servicenivån med funktionen NORM.S.INV.</t>
  </si>
  <si>
    <t>Steg 1 – Samla försäljningsdata</t>
  </si>
  <si>
    <t>Exportera orderrader för artikeln från din e-handelsplattform eller ditt affärssystem, helst för de senaste 6–12 månaderna. Summera antal sålda styck per dag och klistra in datum och antal i bladet Försäljningsdata.</t>
  </si>
  <si>
    <t>Ta med dagar utan försäljning som 0 – annars blir snittet för högt och variationen för låg. Räkna med sålda styck före returer: en retur som kommer tillbaka i säljbart saldo är ett inflöde till lagret, inte minskad försäljning.</t>
  </si>
  <si>
    <t>Lyft ut kampanjdagar och säsongstoppar (till exempel Black Week och jul) och räkna på dem separat. Annars blir standardavvikelsen för normala perioder missvisande hög.</t>
  </si>
  <si>
    <t>Steg 2 – Samla ledtider</t>
  </si>
  <si>
    <t>Lista de senaste inleveranserna i bladet Ledtider: datum då du beställde och datum då varan var säljbar i lagersaldot. Mät hela vägen – beslut, produktion, transport och inleverans – inte bara frakten.</t>
  </si>
  <si>
    <t>Steg 3 – För över värdena</t>
  </si>
  <si>
    <t>Kolumnen Från dina data i bladet Beräkning visar snitt, standardavvikelse och max från de två databladen. Skriv in värdena i de gula cellerna i kolumn C.</t>
  </si>
  <si>
    <t>Steg 4 – Välj servicenivå och formel</t>
  </si>
  <si>
    <t>Skriv servicenivån i C11 (till exempel 95 %) och välj formel i C12. Formel 3 rekommenderas när leveranserna ibland är försenade, vilket är vanligt vid import. Tabellen längst ned visar vad andra servicenivåer skulle kosta i lager.</t>
  </si>
  <si>
    <t>Steg 5 – Använd beställningspunkten</t>
  </si>
  <si>
    <t>Beställ när lagerpositionen når beställningspunkten. Lagerpositionen = saldo i lager + beställt men inte levererat − sålt men inte skickat. Titta inte bara på hyllsaldot när ledtiden är lång: då kan en order redan vara på väg.</t>
  </si>
  <si>
    <t>Formlerna</t>
  </si>
  <si>
    <t>Formel 1, enkel: (max dagsförsäljning × max ledtid) − (snitt dagsförsäljning × snitt ledtid).</t>
  </si>
  <si>
    <t>Formel 2, statistisk: Z × σd × √L, där σd är standardavvikelsen för dagsförsäljningen och L ledtiden i dagar.</t>
  </si>
  <si>
    <t>Formel 3, med varierande ledtid: Z × √(L × σd² + d̄² × σL²), där d̄ är snitt dagsförsäljning och σL ledtidens standardavvikelse i dagar.</t>
  </si>
  <si>
    <t>Beställningspunkt: d̄ × L + säkerhetslager.</t>
  </si>
  <si>
    <t>Håll samma tidsenhet överallt: dagsförsäljning ihop med ledtid i dagar, eller veckoförsäljning ihop med ledtid i veckor.</t>
  </si>
  <si>
    <t>Begränsningar</t>
  </si>
  <si>
    <t>Formlerna 2 och 3 förutsätter att efterfrågan är ungefär normalfördelad och stabil över tid, och att efterfrågan och ledtid varierar oberoende av varandra. För artiklar som säljer ett fåtal styck i veckan, för nya produkter och under säsongstoppar är resultatet en utgångspunkt, inte ett facit. Räkna om säkerhetslagret när försäljningen eller leverantören förändras, till exempel varje kvartal.</t>
  </si>
  <si>
    <t>Svensk och engelsk Excel</t>
  </si>
  <si>
    <t>Funktionerna heter samma sak i filen oavsett språk – Excel visar dem på ditt språk. I svensk Excel heter AVERAGE MEDEL och STDEV.S STDAV.S, medan NORM.S.INV heter NORM.S.INV. Svensk Excel använder semikolon mellan argument när du skriver egna formler.</t>
  </si>
  <si>
    <t>Om mallen</t>
  </si>
  <si>
    <t>Mallen hör till artikeln Säkerhetslager och beställningspunkt på www.primepack.se/blogg. Den är ett räknestöd och ersätter inte din egen bedömning av sortiment, leverantörer och kampanjer. Fri att använda och ändra.</t>
  </si>
  <si>
    <t>Försäljningsdata – en rad per dag</t>
  </si>
  <si>
    <t>Klistra in datum i kolumn A och sålda styck i kolumn B från rad 5. Skriv 0 för dagar utan försäljning. Plats för 400 dagar.</t>
  </si>
  <si>
    <t>Datum</t>
  </si>
  <si>
    <t>Sålda st</t>
  </si>
  <si>
    <t>Sammanställning</t>
  </si>
  <si>
    <t>Antal dagar med data</t>
  </si>
  <si>
    <t>Standardavvikelse per dag</t>
  </si>
  <si>
    <t>Ledtider – en rad per inleverans</t>
  </si>
  <si>
    <t>Datum då du beställde och datum då varan var säljbar i lagersaldot. Ledtiden räknas ut i kolumn D.</t>
  </si>
  <si>
    <t>Inköpsorder</t>
  </si>
  <si>
    <t>Beställd</t>
  </si>
  <si>
    <t>Säljbar i lagret</t>
  </si>
  <si>
    <t>Ledtid (dagar)</t>
  </si>
  <si>
    <t>Antal inleveranser</t>
  </si>
  <si>
    <t>Snitt ledtid (dagar)</t>
  </si>
  <si>
    <t>Standardavvikelse (dagar)</t>
  </si>
  <si>
    <t>Max ledtid (dagar)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</si>
</sst>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0.000"/>
    <numFmt numFmtId="167" formatCode="yyyy\-mm\-dd"/>
  </numFmts>
  <fonts count="12" x14ac:knownFonts="1">
    <font>
      <sz val="11"/>
      <color theme="1"/>
      <name val="Calibri"/>
      <family val="2"/>
      <scheme val="minor"/>
    </font>
    <font>
      <b/>
      <sz val="15"/>
      <color rgb="FF111111"/>
      <name val="Arial"/>
    </font>
    <font>
      <sz val="10"/>
      <color rgb="FF444444"/>
      <name val="Arial"/>
    </font>
    <font>
      <b/>
      <sz val="10"/>
      <color rgb="FFFFFFFF"/>
      <name val="Arial"/>
    </font>
    <font>
      <sz val="10"/>
      <color rgb="FF111111"/>
      <name val="Arial"/>
    </font>
    <font>
      <sz val="10"/>
      <color rgb="FF0000FF"/>
      <name val="Arial"/>
    </font>
    <font>
      <sz val="10"/>
      <color rgb="FF008000"/>
      <name val="Arial"/>
    </font>
    <font>
      <sz val="10"/>
      <color rgb="FF000000"/>
      <name val="Arial"/>
    </font>
    <font>
      <b/>
      <sz val="10"/>
      <color rgb="FF111111"/>
      <name val="Arial"/>
    </font>
    <font>
      <b/>
      <sz val="11"/>
      <color rgb="FFE40F7E"/>
      <name val="Arial"/>
    </font>
    <font>
      <b/>
      <sz val="11"/>
      <color rgb="FF111111"/>
      <name val="Arial"/>
    </font>
    <font>
      <sz val="10"/>
      <color rgb="FF222222"/>
      <name val="Arial"/>
    </font>
  </fonts>
  <fills count="5">
    <fill>
      <patternFill patternType="none"/>
    </fill>
    <fill>
      <patternFill patternType="gray125"/>
    </fill>
    <fill>
      <patternFill patternType="solid">
        <fgColor rgb="FFE40F7E"/>
      </patternFill>
    </fill>
    <fill>
      <patternFill patternType="solid">
        <fgColor rgb="FFFFF2CC"/>
      </patternFill>
    </fill>
    <fill>
      <patternFill patternType="solid">
        <fgColor rgb="FFFDEEF5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right" vertical="top" wrapText="1"/>
    </xf>
    <xf numFmtId="3" fontId="5" fillId="3" borderId="1" xfId="0" applyNumberFormat="1" applyFont="1" applyFill="1" applyBorder="1" applyAlignment="1">
      <alignment vertical="top"/>
    </xf>
    <xf numFmtId="3" fontId="6" fillId="0" borderId="1" xfId="0" applyNumberFormat="1" applyFont="1" applyBorder="1" applyAlignment="1">
      <alignment horizontal="right" vertical="top" wrapText="1"/>
    </xf>
    <xf numFmtId="165" fontId="5" fillId="3" borderId="1" xfId="0" applyNumberFormat="1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1" fontId="5" fillId="3" borderId="1" xfId="0" applyNumberFormat="1" applyFont="1" applyFill="1" applyBorder="1" applyAlignment="1">
      <alignment vertical="top"/>
    </xf>
    <xf numFmtId="166" fontId="7" fillId="0" borderId="1" xfId="0" applyNumberFormat="1" applyFont="1" applyBorder="1" applyAlignment="1">
      <alignment vertical="top"/>
    </xf>
    <xf numFmtId="164" fontId="7" fillId="0" borderId="1" xfId="0" applyNumberFormat="1" applyFont="1" applyBorder="1" applyAlignment="1">
      <alignment vertical="top"/>
    </xf>
    <xf numFmtId="0" fontId="8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3" fontId="9" fillId="4" borderId="1" xfId="0" applyNumberFormat="1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3" fontId="7" fillId="0" borderId="1" xfId="0" applyNumberFormat="1" applyFont="1" applyBorder="1" applyAlignment="1">
      <alignment vertical="top"/>
    </xf>
    <xf numFmtId="0" fontId="10" fillId="0" borderId="0" xfId="0" applyFont="1"/>
    <xf numFmtId="165" fontId="4" fillId="0" borderId="1" xfId="0" applyNumberFormat="1" applyFont="1" applyBorder="1" applyAlignment="1">
      <alignment horizontal="left"/>
    </xf>
    <xf numFmtId="166" fontId="7" fillId="0" borderId="1" xfId="0" applyNumberFormat="1" applyFont="1" applyBorder="1"/>
    <xf numFmtId="3" fontId="7" fillId="0" borderId="1" xfId="0" applyNumberFormat="1" applyFont="1" applyBorder="1"/>
    <xf numFmtId="0" fontId="2" fillId="0" borderId="1" xfId="0" applyFont="1" applyBorder="1"/>
    <xf numFmtId="3" fontId="7" fillId="0" borderId="1" xfId="0" applyNumberFormat="1" applyFont="1" applyBorder="1" applyAlignment="1">
      <alignment horizontal="left"/>
    </xf>
    <xf numFmtId="0" fontId="9" fillId="0" borderId="0" xfId="0" applyFont="1"/>
    <xf numFmtId="0" fontId="11" fillId="0" borderId="0" xfId="0" applyFont="1" applyAlignment="1">
      <alignment vertical="top" wrapText="1"/>
    </xf>
    <xf numFmtId="0" fontId="2" fillId="0" borderId="0" xfId="0" applyFont="1"/>
    <xf numFmtId="0" fontId="3" fillId="2" borderId="0" xfId="0" applyFont="1" applyFill="1"/>
    <xf numFmtId="167" fontId="5" fillId="3" borderId="0" xfId="0" applyNumberFormat="1" applyFont="1" applyFill="1"/>
    <xf numFmtId="3" fontId="5" fillId="3" borderId="0" xfId="0" applyNumberFormat="1" applyFont="1" applyFill="1"/>
    <xf numFmtId="0" fontId="4" fillId="0" borderId="1" xfId="0" applyFont="1" applyBorder="1"/>
    <xf numFmtId="164" fontId="7" fillId="0" borderId="1" xfId="0" applyNumberFormat="1" applyFont="1" applyBorder="1"/>
    <xf numFmtId="0" fontId="5" fillId="3" borderId="0" xfId="0" applyFont="1" applyFill="1"/>
    <xf numFmtId="1" fontId="7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showGridLines="0" tabSelected="1" workbookViewId="0">
      <pane ySplit="3" topLeftCell="A4" activePane="bottomLeft" state="frozen"/>
      <selection pane="bottomLeft" activeCell="C5" sqref="C5"/>
    </sheetView>
  </sheetViews>
  <sheetFormatPr defaultRowHeight="14.4" x14ac:dyDescent="0.3"/>
  <cols>
    <col min="1" max="1" width="46" customWidth="1"/>
    <col min="2" max="2" width="8" customWidth="1"/>
    <col min="3" max="3" width="16" customWidth="1"/>
    <col min="4" max="4" width="9" customWidth="1"/>
    <col min="5" max="5" width="62" customWidth="1"/>
    <col min="6" max="6" width="16" customWidth="1"/>
  </cols>
  <sheetData>
    <row r="1" spans="1:6" ht="19.2" x14ac:dyDescent="0.35">
      <c r="A1" s="1" t="s">
        <v>0</v>
      </c>
    </row>
    <row r="2" spans="1:6" ht="30" customHeight="1" x14ac:dyDescent="0.3">
      <c r="A2" s="36" t="s">
        <v>1</v>
      </c>
      <c r="B2" s="37"/>
      <c r="C2" s="37"/>
      <c r="D2" s="37"/>
      <c r="E2" s="37"/>
      <c r="F2" s="37"/>
    </row>
    <row r="4" spans="1:6" ht="19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27" customHeight="1" x14ac:dyDescent="0.3">
      <c r="A5" s="3" t="s">
        <v>8</v>
      </c>
      <c r="B5" s="4" t="s">
        <v>9</v>
      </c>
      <c r="C5" s="5">
        <v>20</v>
      </c>
      <c r="D5" s="6" t="s">
        <v>10</v>
      </c>
      <c r="E5" s="6" t="s">
        <v>11</v>
      </c>
      <c r="F5" s="7" t="str">
        <f>IF(Försäljningsdata!E6="","–",Försäljningsdata!E6)</f>
        <v>–</v>
      </c>
    </row>
    <row r="6" spans="1:6" ht="27" customHeight="1" x14ac:dyDescent="0.3">
      <c r="A6" s="3" t="s">
        <v>12</v>
      </c>
      <c r="B6" s="4" t="s">
        <v>13</v>
      </c>
      <c r="C6" s="5">
        <v>8</v>
      </c>
      <c r="D6" s="6" t="s">
        <v>10</v>
      </c>
      <c r="E6" s="6" t="s">
        <v>14</v>
      </c>
      <c r="F6" s="7" t="str">
        <f>IF(Försäljningsdata!E7="","–",Försäljningsdata!E7)</f>
        <v>–</v>
      </c>
    </row>
    <row r="7" spans="1:6" ht="27" customHeight="1" x14ac:dyDescent="0.3">
      <c r="A7" s="3" t="s">
        <v>15</v>
      </c>
      <c r="B7" s="4"/>
      <c r="C7" s="8">
        <v>36</v>
      </c>
      <c r="D7" s="6" t="s">
        <v>10</v>
      </c>
      <c r="E7" s="6" t="s">
        <v>16</v>
      </c>
      <c r="F7" s="9" t="str">
        <f>IF(Försäljningsdata!E8="","–",Försäljningsdata!E8)</f>
        <v>–</v>
      </c>
    </row>
    <row r="8" spans="1:6" ht="27" customHeight="1" x14ac:dyDescent="0.3">
      <c r="A8" s="3" t="s">
        <v>17</v>
      </c>
      <c r="B8" s="4" t="s">
        <v>18</v>
      </c>
      <c r="C8" s="5">
        <v>60</v>
      </c>
      <c r="D8" s="6" t="s">
        <v>19</v>
      </c>
      <c r="E8" s="6" t="s">
        <v>20</v>
      </c>
      <c r="F8" s="7" t="str">
        <f>IF(Ledtider!G6="","–",Ledtider!G6)</f>
        <v>–</v>
      </c>
    </row>
    <row r="9" spans="1:6" ht="27" customHeight="1" x14ac:dyDescent="0.3">
      <c r="A9" s="3" t="s">
        <v>21</v>
      </c>
      <c r="B9" s="4" t="s">
        <v>22</v>
      </c>
      <c r="C9" s="5">
        <v>7</v>
      </c>
      <c r="D9" s="6" t="s">
        <v>19</v>
      </c>
      <c r="E9" s="6" t="s">
        <v>23</v>
      </c>
      <c r="F9" s="7" t="str">
        <f>IF(Ledtider!G7="","–",Ledtider!G7)</f>
        <v>–</v>
      </c>
    </row>
    <row r="10" spans="1:6" ht="27" customHeight="1" x14ac:dyDescent="0.3">
      <c r="A10" s="3" t="s">
        <v>24</v>
      </c>
      <c r="B10" s="4"/>
      <c r="C10" s="8">
        <v>75</v>
      </c>
      <c r="D10" s="6" t="s">
        <v>19</v>
      </c>
      <c r="E10" s="6" t="s">
        <v>25</v>
      </c>
      <c r="F10" s="9" t="str">
        <f>IF(Ledtider!G8="","–",Ledtider!G8)</f>
        <v>–</v>
      </c>
    </row>
    <row r="11" spans="1:6" ht="27" customHeight="1" x14ac:dyDescent="0.3">
      <c r="A11" s="3" t="s">
        <v>26</v>
      </c>
      <c r="B11" s="4"/>
      <c r="C11" s="10">
        <v>0.95</v>
      </c>
      <c r="D11" s="6"/>
      <c r="E11" s="6" t="s">
        <v>27</v>
      </c>
      <c r="F11" s="11"/>
    </row>
    <row r="12" spans="1:6" ht="27" customHeight="1" x14ac:dyDescent="0.3">
      <c r="A12" s="3" t="s">
        <v>28</v>
      </c>
      <c r="B12" s="4"/>
      <c r="C12" s="12">
        <v>3</v>
      </c>
      <c r="D12" s="6" t="s">
        <v>29</v>
      </c>
      <c r="E12" s="6" t="s">
        <v>30</v>
      </c>
      <c r="F12" s="11"/>
    </row>
    <row r="14" spans="1:6" ht="19.95" customHeight="1" x14ac:dyDescent="0.3">
      <c r="A14" s="2" t="s">
        <v>31</v>
      </c>
      <c r="B14" s="2" t="s">
        <v>3</v>
      </c>
      <c r="C14" s="2" t="s">
        <v>4</v>
      </c>
      <c r="D14" s="2" t="s">
        <v>5</v>
      </c>
      <c r="E14" s="2" t="s">
        <v>32</v>
      </c>
      <c r="F14" s="2"/>
    </row>
    <row r="15" spans="1:6" ht="27" customHeight="1" x14ac:dyDescent="0.3">
      <c r="A15" s="3" t="s">
        <v>33</v>
      </c>
      <c r="B15" s="4" t="s">
        <v>34</v>
      </c>
      <c r="C15" s="13">
        <f>_xlfn.NORM.S.INV(C11)</f>
        <v>1.6448536269514715</v>
      </c>
      <c r="D15" s="6"/>
      <c r="E15" s="6" t="s">
        <v>35</v>
      </c>
    </row>
    <row r="16" spans="1:6" ht="27" customHeight="1" x14ac:dyDescent="0.3">
      <c r="A16" s="3" t="s">
        <v>36</v>
      </c>
      <c r="B16" s="4"/>
      <c r="C16" s="14">
        <f>C7*C10-C5*C8</f>
        <v>1500</v>
      </c>
      <c r="D16" s="6" t="s">
        <v>37</v>
      </c>
      <c r="E16" s="6" t="s">
        <v>38</v>
      </c>
    </row>
    <row r="17" spans="1:6" ht="27" customHeight="1" x14ac:dyDescent="0.3">
      <c r="A17" s="3" t="s">
        <v>39</v>
      </c>
      <c r="B17" s="4"/>
      <c r="C17" s="14">
        <f>C15*C6*SQRT(C8)</f>
        <v>101.92785126611066</v>
      </c>
      <c r="D17" s="6" t="s">
        <v>37</v>
      </c>
      <c r="E17" s="6" t="s">
        <v>40</v>
      </c>
    </row>
    <row r="18" spans="1:6" ht="27" customHeight="1" x14ac:dyDescent="0.3">
      <c r="A18" s="3" t="s">
        <v>41</v>
      </c>
      <c r="B18" s="4"/>
      <c r="C18" s="14">
        <f>C15*SQRT(C8*C6^2+C5^2*C9^2)</f>
        <v>251.82918529034006</v>
      </c>
      <c r="D18" s="6" t="s">
        <v>37</v>
      </c>
      <c r="E18" s="6" t="s">
        <v>42</v>
      </c>
    </row>
    <row r="19" spans="1:6" ht="27" customHeight="1" x14ac:dyDescent="0.3">
      <c r="A19" s="15" t="s">
        <v>43</v>
      </c>
      <c r="B19" s="16" t="s">
        <v>44</v>
      </c>
      <c r="C19" s="17">
        <f>ROUNDUP(INDEX(C16:C18,C12),0)</f>
        <v>252</v>
      </c>
      <c r="D19" s="18" t="s">
        <v>37</v>
      </c>
      <c r="E19" s="18" t="s">
        <v>45</v>
      </c>
    </row>
    <row r="20" spans="1:6" ht="27" customHeight="1" x14ac:dyDescent="0.3">
      <c r="A20" s="3" t="s">
        <v>46</v>
      </c>
      <c r="B20" s="4"/>
      <c r="C20" s="14">
        <f>IF(C5&gt;0,C19/C5,0)</f>
        <v>12.6</v>
      </c>
      <c r="D20" s="6" t="s">
        <v>19</v>
      </c>
      <c r="E20" s="6" t="s">
        <v>47</v>
      </c>
    </row>
    <row r="21" spans="1:6" ht="27" customHeight="1" x14ac:dyDescent="0.3">
      <c r="A21" s="3" t="s">
        <v>48</v>
      </c>
      <c r="B21" s="4"/>
      <c r="C21" s="19">
        <f>C5*C8</f>
        <v>1200</v>
      </c>
      <c r="D21" s="6" t="s">
        <v>37</v>
      </c>
      <c r="E21" s="6" t="s">
        <v>49</v>
      </c>
    </row>
    <row r="22" spans="1:6" ht="40.049999999999997" customHeight="1" x14ac:dyDescent="0.3">
      <c r="A22" s="15" t="s">
        <v>50</v>
      </c>
      <c r="B22" s="16" t="s">
        <v>51</v>
      </c>
      <c r="C22" s="17">
        <f>ROUNDUP(C21+C19,0)</f>
        <v>1452</v>
      </c>
      <c r="D22" s="18" t="s">
        <v>37</v>
      </c>
      <c r="E22" s="18" t="s">
        <v>52</v>
      </c>
    </row>
    <row r="24" spans="1:6" x14ac:dyDescent="0.3">
      <c r="A24" s="20" t="s">
        <v>53</v>
      </c>
    </row>
    <row r="25" spans="1:6" ht="19.95" customHeight="1" x14ac:dyDescent="0.3">
      <c r="A25" s="2" t="s">
        <v>54</v>
      </c>
      <c r="B25" s="2" t="s">
        <v>34</v>
      </c>
      <c r="C25" s="2" t="s">
        <v>55</v>
      </c>
      <c r="D25" s="2" t="s">
        <v>5</v>
      </c>
      <c r="E25" s="2" t="s">
        <v>50</v>
      </c>
      <c r="F25" s="2"/>
    </row>
    <row r="26" spans="1:6" x14ac:dyDescent="0.3">
      <c r="A26" s="21">
        <v>0.8</v>
      </c>
      <c r="B26" s="22">
        <f t="shared" ref="B26:B34" si="0">_xlfn.NORM.S.INV(A26)</f>
        <v>0.84162123357291474</v>
      </c>
      <c r="C26" s="23">
        <f t="shared" ref="C26:C34" si="1">ROUNDUP(B26*SQRT($C$8*$C$6^2+$C$5^2*$C$9^2),0)</f>
        <v>129</v>
      </c>
      <c r="D26" s="24" t="s">
        <v>37</v>
      </c>
      <c r="E26" s="25">
        <f t="shared" ref="E26:E34" si="2">ROUNDUP($C$21+C26,0)</f>
        <v>1329</v>
      </c>
    </row>
    <row r="27" spans="1:6" x14ac:dyDescent="0.3">
      <c r="A27" s="21">
        <v>0.85</v>
      </c>
      <c r="B27" s="22">
        <f t="shared" si="0"/>
        <v>1.0364333894937898</v>
      </c>
      <c r="C27" s="23">
        <f t="shared" si="1"/>
        <v>159</v>
      </c>
      <c r="D27" s="24" t="s">
        <v>37</v>
      </c>
      <c r="E27" s="25">
        <f t="shared" si="2"/>
        <v>1359</v>
      </c>
    </row>
    <row r="28" spans="1:6" x14ac:dyDescent="0.3">
      <c r="A28" s="21">
        <v>0.9</v>
      </c>
      <c r="B28" s="22">
        <f t="shared" si="0"/>
        <v>1.2815515655446006</v>
      </c>
      <c r="C28" s="23">
        <f t="shared" si="1"/>
        <v>197</v>
      </c>
      <c r="D28" s="24" t="s">
        <v>37</v>
      </c>
      <c r="E28" s="25">
        <f t="shared" si="2"/>
        <v>1397</v>
      </c>
    </row>
    <row r="29" spans="1:6" x14ac:dyDescent="0.3">
      <c r="A29" s="21">
        <v>0.95</v>
      </c>
      <c r="B29" s="22">
        <f t="shared" si="0"/>
        <v>1.6448536269514715</v>
      </c>
      <c r="C29" s="23">
        <f t="shared" si="1"/>
        <v>252</v>
      </c>
      <c r="D29" s="24" t="s">
        <v>37</v>
      </c>
      <c r="E29" s="25">
        <f t="shared" si="2"/>
        <v>1452</v>
      </c>
    </row>
    <row r="30" spans="1:6" x14ac:dyDescent="0.3">
      <c r="A30" s="21">
        <v>0.97499999999999998</v>
      </c>
      <c r="B30" s="22">
        <f t="shared" si="0"/>
        <v>1.9599639845400536</v>
      </c>
      <c r="C30" s="23">
        <f t="shared" si="1"/>
        <v>301</v>
      </c>
      <c r="D30" s="24" t="s">
        <v>37</v>
      </c>
      <c r="E30" s="25">
        <f t="shared" si="2"/>
        <v>1501</v>
      </c>
    </row>
    <row r="31" spans="1:6" x14ac:dyDescent="0.3">
      <c r="A31" s="21">
        <v>0.98</v>
      </c>
      <c r="B31" s="22">
        <f t="shared" si="0"/>
        <v>2.0537489106318221</v>
      </c>
      <c r="C31" s="23">
        <f t="shared" si="1"/>
        <v>315</v>
      </c>
      <c r="D31" s="24" t="s">
        <v>37</v>
      </c>
      <c r="E31" s="25">
        <f t="shared" si="2"/>
        <v>1515</v>
      </c>
    </row>
    <row r="32" spans="1:6" x14ac:dyDescent="0.3">
      <c r="A32" s="21">
        <v>0.99</v>
      </c>
      <c r="B32" s="22">
        <f t="shared" si="0"/>
        <v>2.3263478740408408</v>
      </c>
      <c r="C32" s="23">
        <f t="shared" si="1"/>
        <v>357</v>
      </c>
      <c r="D32" s="24" t="s">
        <v>37</v>
      </c>
      <c r="E32" s="25">
        <f t="shared" si="2"/>
        <v>1557</v>
      </c>
    </row>
    <row r="33" spans="1:6" x14ac:dyDescent="0.3">
      <c r="A33" s="21">
        <v>0.995</v>
      </c>
      <c r="B33" s="22">
        <f t="shared" si="0"/>
        <v>2.5758293035488999</v>
      </c>
      <c r="C33" s="23">
        <f t="shared" si="1"/>
        <v>395</v>
      </c>
      <c r="D33" s="24" t="s">
        <v>37</v>
      </c>
      <c r="E33" s="25">
        <f t="shared" si="2"/>
        <v>1595</v>
      </c>
    </row>
    <row r="34" spans="1:6" x14ac:dyDescent="0.3">
      <c r="A34" s="21">
        <v>0.999</v>
      </c>
      <c r="B34" s="22">
        <f t="shared" si="0"/>
        <v>3.0902323061678132</v>
      </c>
      <c r="C34" s="23">
        <f t="shared" si="1"/>
        <v>474</v>
      </c>
      <c r="D34" s="24" t="s">
        <v>37</v>
      </c>
      <c r="E34" s="25">
        <f t="shared" si="2"/>
        <v>1674</v>
      </c>
    </row>
    <row r="36" spans="1:6" ht="30" customHeight="1" x14ac:dyDescent="0.3">
      <c r="A36" s="36" t="s">
        <v>56</v>
      </c>
      <c r="B36" s="37"/>
      <c r="C36" s="37"/>
      <c r="D36" s="37"/>
      <c r="E36" s="37"/>
      <c r="F36" s="37"/>
    </row>
  </sheetData>
  <mergeCells count="2">
    <mergeCell ref="A36:F36"/>
    <mergeCell ref="A2:F2"/>
  </mergeCells>
  <dataValidations count="3">
    <dataValidation type="decimal" errorTitle="Ogiltig servicenivå" error="Ange en servicenivå mellan 50 % och 99,9 %." promptTitle="Servicenivå" prompt="Till exempel 95 %." sqref="C11" xr:uid="{00000000-0002-0000-0000-000000000000}">
      <formula1>0.5</formula1>
      <formula2>0.999</formula2>
    </dataValidation>
    <dataValidation type="list" errorTitle="Ogiltigt val" error="Välj 1, 2 eller 3." sqref="C12" xr:uid="{00000000-0002-0000-0000-000001000000}">
      <formula1>"1,2,3"</formula1>
    </dataValidation>
    <dataValidation type="decimal" operator="greaterThanOrEqual" errorTitle="Ogiltigt värde" error="Värdet kan inte vara negativt." sqref="C5:C10" xr:uid="{00000000-0002-0000-0000-000002000000}">
      <formula1>0</formula1>
    </dataValidation>
  </dataValidations>
  <pageMargins left="0.75" right="0.75" top="1" bottom="1" header="0.5" footer="0.5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37"/>
  <sheetViews>
    <sheetView showGridLines="0" workbookViewId="0"/>
  </sheetViews>
  <sheetFormatPr defaultRowHeight="14.4" x14ac:dyDescent="0.3"/>
  <cols>
    <col min="1" max="1" width="4" customWidth="1"/>
    <col min="2" max="2" width="110" customWidth="1"/>
  </cols>
  <sheetData>
    <row r="1" spans="2:2" ht="19.2" x14ac:dyDescent="0.35">
      <c r="B1" s="1" t="s">
        <v>57</v>
      </c>
    </row>
    <row r="3" spans="2:2" x14ac:dyDescent="0.3">
      <c r="B3" s="26" t="s">
        <v>58</v>
      </c>
    </row>
    <row r="4" spans="2:2" ht="30" customHeight="1" x14ac:dyDescent="0.3">
      <c r="B4" s="27" t="s">
        <v>59</v>
      </c>
    </row>
    <row r="6" spans="2:2" x14ac:dyDescent="0.3">
      <c r="B6" s="26" t="s">
        <v>60</v>
      </c>
    </row>
    <row r="7" spans="2:2" ht="30" customHeight="1" x14ac:dyDescent="0.3">
      <c r="B7" s="27" t="s">
        <v>61</v>
      </c>
    </row>
    <row r="8" spans="2:2" ht="30" customHeight="1" x14ac:dyDescent="0.3">
      <c r="B8" s="27" t="s">
        <v>62</v>
      </c>
    </row>
    <row r="9" spans="2:2" ht="30" customHeight="1" x14ac:dyDescent="0.3">
      <c r="B9" s="27" t="s">
        <v>63</v>
      </c>
    </row>
    <row r="11" spans="2:2" x14ac:dyDescent="0.3">
      <c r="B11" s="26" t="s">
        <v>64</v>
      </c>
    </row>
    <row r="12" spans="2:2" ht="30" customHeight="1" x14ac:dyDescent="0.3">
      <c r="B12" s="27" t="s">
        <v>65</v>
      </c>
    </row>
    <row r="14" spans="2:2" x14ac:dyDescent="0.3">
      <c r="B14" s="26" t="s">
        <v>66</v>
      </c>
    </row>
    <row r="15" spans="2:2" ht="30" customHeight="1" x14ac:dyDescent="0.3">
      <c r="B15" s="27" t="s">
        <v>67</v>
      </c>
    </row>
    <row r="17" spans="2:2" x14ac:dyDescent="0.3">
      <c r="B17" s="26" t="s">
        <v>68</v>
      </c>
    </row>
    <row r="18" spans="2:2" ht="30" customHeight="1" x14ac:dyDescent="0.3">
      <c r="B18" s="27" t="s">
        <v>69</v>
      </c>
    </row>
    <row r="20" spans="2:2" x14ac:dyDescent="0.3">
      <c r="B20" s="26" t="s">
        <v>70</v>
      </c>
    </row>
    <row r="21" spans="2:2" ht="30" customHeight="1" x14ac:dyDescent="0.3">
      <c r="B21" s="27" t="s">
        <v>71</v>
      </c>
    </row>
    <row r="23" spans="2:2" x14ac:dyDescent="0.3">
      <c r="B23" s="26" t="s">
        <v>72</v>
      </c>
    </row>
    <row r="24" spans="2:2" ht="16.05" customHeight="1" x14ac:dyDescent="0.3">
      <c r="B24" s="27" t="s">
        <v>73</v>
      </c>
    </row>
    <row r="25" spans="2:2" ht="16.05" customHeight="1" x14ac:dyDescent="0.3">
      <c r="B25" s="27" t="s">
        <v>74</v>
      </c>
    </row>
    <row r="26" spans="2:2" ht="16.05" customHeight="1" x14ac:dyDescent="0.3">
      <c r="B26" s="27" t="s">
        <v>75</v>
      </c>
    </row>
    <row r="27" spans="2:2" ht="16.05" customHeight="1" x14ac:dyDescent="0.3">
      <c r="B27" s="27" t="s">
        <v>76</v>
      </c>
    </row>
    <row r="28" spans="2:2" ht="16.05" customHeight="1" x14ac:dyDescent="0.3">
      <c r="B28" s="27" t="s">
        <v>77</v>
      </c>
    </row>
    <row r="30" spans="2:2" x14ac:dyDescent="0.3">
      <c r="B30" s="26" t="s">
        <v>78</v>
      </c>
    </row>
    <row r="31" spans="2:2" ht="43.95" customHeight="1" x14ac:dyDescent="0.3">
      <c r="B31" s="27" t="s">
        <v>79</v>
      </c>
    </row>
    <row r="33" spans="2:2" x14ac:dyDescent="0.3">
      <c r="B33" s="26" t="s">
        <v>80</v>
      </c>
    </row>
    <row r="34" spans="2:2" ht="30" customHeight="1" x14ac:dyDescent="0.3">
      <c r="B34" s="27" t="s">
        <v>81</v>
      </c>
    </row>
    <row r="36" spans="2:2" x14ac:dyDescent="0.3">
      <c r="B36" s="26" t="s">
        <v>82</v>
      </c>
    </row>
    <row r="37" spans="2:2" ht="30" customHeight="1" x14ac:dyDescent="0.3">
      <c r="B37" s="27" t="s">
        <v>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4"/>
  <sheetViews>
    <sheetView showGridLines="0" workbookViewId="0">
      <pane ySplit="4" topLeftCell="A5" activePane="bottomLeft" state="frozen"/>
      <selection pane="bottomLeft"/>
    </sheetView>
  </sheetViews>
  <sheetFormatPr defaultRowHeight="14.4" x14ac:dyDescent="0.3"/>
  <cols>
    <col min="1" max="1" width="14" customWidth="1"/>
    <col min="2" max="2" width="18" customWidth="1"/>
    <col min="3" max="3" width="3" customWidth="1"/>
    <col min="4" max="4" width="28" customWidth="1"/>
    <col min="5" max="5" width="14" customWidth="1"/>
  </cols>
  <sheetData>
    <row r="1" spans="1:5" ht="19.2" x14ac:dyDescent="0.35">
      <c r="A1" s="1" t="s">
        <v>84</v>
      </c>
    </row>
    <row r="2" spans="1:5" x14ac:dyDescent="0.3">
      <c r="A2" s="28" t="s">
        <v>85</v>
      </c>
    </row>
    <row r="4" spans="1:5" x14ac:dyDescent="0.3">
      <c r="A4" s="29" t="s">
        <v>86</v>
      </c>
      <c r="B4" s="29" t="s">
        <v>87</v>
      </c>
      <c r="D4" s="29" t="s">
        <v>88</v>
      </c>
      <c r="E4" s="29" t="s">
        <v>4</v>
      </c>
    </row>
    <row r="5" spans="1:5" x14ac:dyDescent="0.3">
      <c r="A5" s="30"/>
      <c r="B5" s="31"/>
      <c r="D5" s="32" t="s">
        <v>89</v>
      </c>
      <c r="E5" s="23">
        <f>COUNT(B5:B404)</f>
        <v>0</v>
      </c>
    </row>
    <row r="6" spans="1:5" x14ac:dyDescent="0.3">
      <c r="A6" s="30"/>
      <c r="B6" s="31"/>
      <c r="D6" s="32" t="s">
        <v>8</v>
      </c>
      <c r="E6" s="33" t="str">
        <f>IF(COUNT(B5:B404)=0,"",AVERAGE(B5:B404))</f>
        <v/>
      </c>
    </row>
    <row r="7" spans="1:5" x14ac:dyDescent="0.3">
      <c r="A7" s="30"/>
      <c r="B7" s="31"/>
      <c r="D7" s="32" t="s">
        <v>90</v>
      </c>
      <c r="E7" s="33" t="str">
        <f>IF(COUNT(B5:B404)&lt;2,"",_xlfn.STDEV.S(B5:B404))</f>
        <v/>
      </c>
    </row>
    <row r="8" spans="1:5" x14ac:dyDescent="0.3">
      <c r="A8" s="30"/>
      <c r="B8" s="31"/>
      <c r="D8" s="32" t="s">
        <v>15</v>
      </c>
      <c r="E8" s="23" t="str">
        <f>IF(COUNT(B5:B404)=0,"",MAX(B5:B404))</f>
        <v/>
      </c>
    </row>
    <row r="9" spans="1:5" x14ac:dyDescent="0.3">
      <c r="A9" s="30"/>
      <c r="B9" s="31"/>
    </row>
    <row r="10" spans="1:5" x14ac:dyDescent="0.3">
      <c r="A10" s="30"/>
      <c r="B10" s="31"/>
    </row>
    <row r="11" spans="1:5" x14ac:dyDescent="0.3">
      <c r="A11" s="30"/>
      <c r="B11" s="31"/>
    </row>
    <row r="12" spans="1:5" x14ac:dyDescent="0.3">
      <c r="A12" s="30"/>
      <c r="B12" s="31"/>
    </row>
    <row r="13" spans="1:5" x14ac:dyDescent="0.3">
      <c r="A13" s="30"/>
      <c r="B13" s="31"/>
    </row>
    <row r="14" spans="1:5" x14ac:dyDescent="0.3">
      <c r="A14" s="30"/>
      <c r="B14" s="31"/>
    </row>
    <row r="15" spans="1:5" x14ac:dyDescent="0.3">
      <c r="A15" s="30"/>
      <c r="B15" s="31"/>
    </row>
    <row r="16" spans="1:5" x14ac:dyDescent="0.3">
      <c r="A16" s="30"/>
      <c r="B16" s="31"/>
    </row>
    <row r="17" spans="1:2" x14ac:dyDescent="0.3">
      <c r="A17" s="30"/>
      <c r="B17" s="31"/>
    </row>
    <row r="18" spans="1:2" x14ac:dyDescent="0.3">
      <c r="A18" s="30"/>
      <c r="B18" s="31"/>
    </row>
    <row r="19" spans="1:2" x14ac:dyDescent="0.3">
      <c r="A19" s="30"/>
      <c r="B19" s="31"/>
    </row>
    <row r="20" spans="1:2" x14ac:dyDescent="0.3">
      <c r="A20" s="30"/>
      <c r="B20" s="31"/>
    </row>
    <row r="21" spans="1:2" x14ac:dyDescent="0.3">
      <c r="A21" s="30"/>
      <c r="B21" s="31"/>
    </row>
    <row r="22" spans="1:2" x14ac:dyDescent="0.3">
      <c r="A22" s="30"/>
      <c r="B22" s="31"/>
    </row>
    <row r="23" spans="1:2" x14ac:dyDescent="0.3">
      <c r="A23" s="30"/>
      <c r="B23" s="31"/>
    </row>
    <row r="24" spans="1:2" x14ac:dyDescent="0.3">
      <c r="A24" s="30"/>
      <c r="B24" s="31"/>
    </row>
    <row r="25" spans="1:2" x14ac:dyDescent="0.3">
      <c r="A25" s="30"/>
      <c r="B25" s="31"/>
    </row>
    <row r="26" spans="1:2" x14ac:dyDescent="0.3">
      <c r="A26" s="30"/>
      <c r="B26" s="31"/>
    </row>
    <row r="27" spans="1:2" x14ac:dyDescent="0.3">
      <c r="A27" s="30"/>
      <c r="B27" s="31"/>
    </row>
    <row r="28" spans="1:2" x14ac:dyDescent="0.3">
      <c r="A28" s="30"/>
      <c r="B28" s="31"/>
    </row>
    <row r="29" spans="1:2" x14ac:dyDescent="0.3">
      <c r="A29" s="30"/>
      <c r="B29" s="31"/>
    </row>
    <row r="30" spans="1:2" x14ac:dyDescent="0.3">
      <c r="A30" s="30"/>
      <c r="B30" s="31"/>
    </row>
    <row r="31" spans="1:2" x14ac:dyDescent="0.3">
      <c r="A31" s="30"/>
      <c r="B31" s="31"/>
    </row>
    <row r="32" spans="1:2" x14ac:dyDescent="0.3">
      <c r="A32" s="30"/>
      <c r="B32" s="31"/>
    </row>
    <row r="33" spans="1:2" x14ac:dyDescent="0.3">
      <c r="A33" s="30"/>
      <c r="B33" s="31"/>
    </row>
    <row r="34" spans="1:2" x14ac:dyDescent="0.3">
      <c r="A34" s="30"/>
      <c r="B34" s="31"/>
    </row>
    <row r="35" spans="1:2" x14ac:dyDescent="0.3">
      <c r="A35" s="30"/>
      <c r="B35" s="31"/>
    </row>
    <row r="36" spans="1:2" x14ac:dyDescent="0.3">
      <c r="A36" s="30"/>
      <c r="B36" s="31"/>
    </row>
    <row r="37" spans="1:2" x14ac:dyDescent="0.3">
      <c r="A37" s="30"/>
      <c r="B37" s="31"/>
    </row>
    <row r="38" spans="1:2" x14ac:dyDescent="0.3">
      <c r="A38" s="30"/>
      <c r="B38" s="31"/>
    </row>
    <row r="39" spans="1:2" x14ac:dyDescent="0.3">
      <c r="A39" s="30"/>
      <c r="B39" s="31"/>
    </row>
    <row r="40" spans="1:2" x14ac:dyDescent="0.3">
      <c r="A40" s="30"/>
      <c r="B40" s="31"/>
    </row>
    <row r="41" spans="1:2" x14ac:dyDescent="0.3">
      <c r="A41" s="30"/>
      <c r="B41" s="31"/>
    </row>
    <row r="42" spans="1:2" x14ac:dyDescent="0.3">
      <c r="A42" s="30"/>
      <c r="B42" s="31"/>
    </row>
    <row r="43" spans="1:2" x14ac:dyDescent="0.3">
      <c r="A43" s="30"/>
      <c r="B43" s="31"/>
    </row>
    <row r="44" spans="1:2" x14ac:dyDescent="0.3">
      <c r="A44" s="30"/>
      <c r="B44" s="31"/>
    </row>
    <row r="45" spans="1:2" x14ac:dyDescent="0.3">
      <c r="A45" s="30"/>
      <c r="B45" s="31"/>
    </row>
    <row r="46" spans="1:2" x14ac:dyDescent="0.3">
      <c r="A46" s="30"/>
      <c r="B46" s="31"/>
    </row>
    <row r="47" spans="1:2" x14ac:dyDescent="0.3">
      <c r="A47" s="30"/>
      <c r="B47" s="31"/>
    </row>
    <row r="48" spans="1:2" x14ac:dyDescent="0.3">
      <c r="A48" s="30"/>
      <c r="B48" s="31"/>
    </row>
    <row r="49" spans="1:2" x14ac:dyDescent="0.3">
      <c r="A49" s="30"/>
      <c r="B49" s="31"/>
    </row>
    <row r="50" spans="1:2" x14ac:dyDescent="0.3">
      <c r="A50" s="30"/>
      <c r="B50" s="31"/>
    </row>
    <row r="51" spans="1:2" x14ac:dyDescent="0.3">
      <c r="A51" s="30"/>
      <c r="B51" s="31"/>
    </row>
    <row r="52" spans="1:2" x14ac:dyDescent="0.3">
      <c r="A52" s="30"/>
      <c r="B52" s="31"/>
    </row>
    <row r="53" spans="1:2" x14ac:dyDescent="0.3">
      <c r="A53" s="30"/>
      <c r="B53" s="31"/>
    </row>
    <row r="54" spans="1:2" x14ac:dyDescent="0.3">
      <c r="A54" s="30"/>
      <c r="B54" s="31"/>
    </row>
    <row r="55" spans="1:2" x14ac:dyDescent="0.3">
      <c r="A55" s="30"/>
      <c r="B55" s="31"/>
    </row>
    <row r="56" spans="1:2" x14ac:dyDescent="0.3">
      <c r="A56" s="30"/>
      <c r="B56" s="31"/>
    </row>
    <row r="57" spans="1:2" x14ac:dyDescent="0.3">
      <c r="A57" s="30"/>
      <c r="B57" s="31"/>
    </row>
    <row r="58" spans="1:2" x14ac:dyDescent="0.3">
      <c r="A58" s="30"/>
      <c r="B58" s="31"/>
    </row>
    <row r="59" spans="1:2" x14ac:dyDescent="0.3">
      <c r="A59" s="30"/>
      <c r="B59" s="31"/>
    </row>
    <row r="60" spans="1:2" x14ac:dyDescent="0.3">
      <c r="A60" s="30"/>
      <c r="B60" s="31"/>
    </row>
    <row r="61" spans="1:2" x14ac:dyDescent="0.3">
      <c r="A61" s="30"/>
      <c r="B61" s="31"/>
    </row>
    <row r="62" spans="1:2" x14ac:dyDescent="0.3">
      <c r="A62" s="30"/>
      <c r="B62" s="31"/>
    </row>
    <row r="63" spans="1:2" x14ac:dyDescent="0.3">
      <c r="A63" s="30"/>
      <c r="B63" s="31"/>
    </row>
    <row r="64" spans="1:2" x14ac:dyDescent="0.3">
      <c r="A64" s="30"/>
      <c r="B64" s="31"/>
    </row>
    <row r="65" spans="1:2" x14ac:dyDescent="0.3">
      <c r="A65" s="30"/>
      <c r="B65" s="31"/>
    </row>
    <row r="66" spans="1:2" x14ac:dyDescent="0.3">
      <c r="A66" s="30"/>
      <c r="B66" s="31"/>
    </row>
    <row r="67" spans="1:2" x14ac:dyDescent="0.3">
      <c r="A67" s="30"/>
      <c r="B67" s="31"/>
    </row>
    <row r="68" spans="1:2" x14ac:dyDescent="0.3">
      <c r="A68" s="30"/>
      <c r="B68" s="31"/>
    </row>
    <row r="69" spans="1:2" x14ac:dyDescent="0.3">
      <c r="A69" s="30"/>
      <c r="B69" s="31"/>
    </row>
    <row r="70" spans="1:2" x14ac:dyDescent="0.3">
      <c r="A70" s="30"/>
      <c r="B70" s="31"/>
    </row>
    <row r="71" spans="1:2" x14ac:dyDescent="0.3">
      <c r="A71" s="30"/>
      <c r="B71" s="31"/>
    </row>
    <row r="72" spans="1:2" x14ac:dyDescent="0.3">
      <c r="A72" s="30"/>
      <c r="B72" s="31"/>
    </row>
    <row r="73" spans="1:2" x14ac:dyDescent="0.3">
      <c r="A73" s="30"/>
      <c r="B73" s="31"/>
    </row>
    <row r="74" spans="1:2" x14ac:dyDescent="0.3">
      <c r="A74" s="30"/>
      <c r="B74" s="31"/>
    </row>
    <row r="75" spans="1:2" x14ac:dyDescent="0.3">
      <c r="A75" s="30"/>
      <c r="B75" s="31"/>
    </row>
    <row r="76" spans="1:2" x14ac:dyDescent="0.3">
      <c r="A76" s="30"/>
      <c r="B76" s="31"/>
    </row>
    <row r="77" spans="1:2" x14ac:dyDescent="0.3">
      <c r="A77" s="30"/>
      <c r="B77" s="31"/>
    </row>
    <row r="78" spans="1:2" x14ac:dyDescent="0.3">
      <c r="A78" s="30"/>
      <c r="B78" s="31"/>
    </row>
    <row r="79" spans="1:2" x14ac:dyDescent="0.3">
      <c r="A79" s="30"/>
      <c r="B79" s="31"/>
    </row>
    <row r="80" spans="1:2" x14ac:dyDescent="0.3">
      <c r="A80" s="30"/>
      <c r="B80" s="31"/>
    </row>
    <row r="81" spans="1:2" x14ac:dyDescent="0.3">
      <c r="A81" s="30"/>
      <c r="B81" s="31"/>
    </row>
    <row r="82" spans="1:2" x14ac:dyDescent="0.3">
      <c r="A82" s="30"/>
      <c r="B82" s="31"/>
    </row>
    <row r="83" spans="1:2" x14ac:dyDescent="0.3">
      <c r="A83" s="30"/>
      <c r="B83" s="31"/>
    </row>
    <row r="84" spans="1:2" x14ac:dyDescent="0.3">
      <c r="A84" s="30"/>
      <c r="B84" s="31"/>
    </row>
    <row r="85" spans="1:2" x14ac:dyDescent="0.3">
      <c r="A85" s="30"/>
      <c r="B85" s="31"/>
    </row>
    <row r="86" spans="1:2" x14ac:dyDescent="0.3">
      <c r="A86" s="30"/>
      <c r="B86" s="31"/>
    </row>
    <row r="87" spans="1:2" x14ac:dyDescent="0.3">
      <c r="A87" s="30"/>
      <c r="B87" s="31"/>
    </row>
    <row r="88" spans="1:2" x14ac:dyDescent="0.3">
      <c r="A88" s="30"/>
      <c r="B88" s="31"/>
    </row>
    <row r="89" spans="1:2" x14ac:dyDescent="0.3">
      <c r="A89" s="30"/>
      <c r="B89" s="31"/>
    </row>
    <row r="90" spans="1:2" x14ac:dyDescent="0.3">
      <c r="A90" s="30"/>
      <c r="B90" s="31"/>
    </row>
    <row r="91" spans="1:2" x14ac:dyDescent="0.3">
      <c r="A91" s="30"/>
      <c r="B91" s="31"/>
    </row>
    <row r="92" spans="1:2" x14ac:dyDescent="0.3">
      <c r="A92" s="30"/>
      <c r="B92" s="31"/>
    </row>
    <row r="93" spans="1:2" x14ac:dyDescent="0.3">
      <c r="A93" s="30"/>
      <c r="B93" s="31"/>
    </row>
    <row r="94" spans="1:2" x14ac:dyDescent="0.3">
      <c r="A94" s="30"/>
      <c r="B94" s="31"/>
    </row>
    <row r="95" spans="1:2" x14ac:dyDescent="0.3">
      <c r="A95" s="30"/>
      <c r="B95" s="31"/>
    </row>
    <row r="96" spans="1:2" x14ac:dyDescent="0.3">
      <c r="A96" s="30"/>
      <c r="B96" s="31"/>
    </row>
    <row r="97" spans="1:2" x14ac:dyDescent="0.3">
      <c r="A97" s="30"/>
      <c r="B97" s="31"/>
    </row>
    <row r="98" spans="1:2" x14ac:dyDescent="0.3">
      <c r="A98" s="30"/>
      <c r="B98" s="31"/>
    </row>
    <row r="99" spans="1:2" x14ac:dyDescent="0.3">
      <c r="A99" s="30"/>
      <c r="B99" s="31"/>
    </row>
    <row r="100" spans="1:2" x14ac:dyDescent="0.3">
      <c r="A100" s="30"/>
      <c r="B100" s="31"/>
    </row>
    <row r="101" spans="1:2" x14ac:dyDescent="0.3">
      <c r="A101" s="30"/>
      <c r="B101" s="31"/>
    </row>
    <row r="102" spans="1:2" x14ac:dyDescent="0.3">
      <c r="A102" s="30"/>
      <c r="B102" s="31"/>
    </row>
    <row r="103" spans="1:2" x14ac:dyDescent="0.3">
      <c r="A103" s="30"/>
      <c r="B103" s="31"/>
    </row>
    <row r="104" spans="1:2" x14ac:dyDescent="0.3">
      <c r="A104" s="30"/>
      <c r="B104" s="31"/>
    </row>
    <row r="105" spans="1:2" x14ac:dyDescent="0.3">
      <c r="A105" s="30"/>
      <c r="B105" s="31"/>
    </row>
    <row r="106" spans="1:2" x14ac:dyDescent="0.3">
      <c r="A106" s="30"/>
      <c r="B106" s="31"/>
    </row>
    <row r="107" spans="1:2" x14ac:dyDescent="0.3">
      <c r="A107" s="30"/>
      <c r="B107" s="31"/>
    </row>
    <row r="108" spans="1:2" x14ac:dyDescent="0.3">
      <c r="A108" s="30"/>
      <c r="B108" s="31"/>
    </row>
    <row r="109" spans="1:2" x14ac:dyDescent="0.3">
      <c r="A109" s="30"/>
      <c r="B109" s="31"/>
    </row>
    <row r="110" spans="1:2" x14ac:dyDescent="0.3">
      <c r="A110" s="30"/>
      <c r="B110" s="31"/>
    </row>
    <row r="111" spans="1:2" x14ac:dyDescent="0.3">
      <c r="A111" s="30"/>
      <c r="B111" s="31"/>
    </row>
    <row r="112" spans="1:2" x14ac:dyDescent="0.3">
      <c r="A112" s="30"/>
      <c r="B112" s="31"/>
    </row>
    <row r="113" spans="1:2" x14ac:dyDescent="0.3">
      <c r="A113" s="30"/>
      <c r="B113" s="31"/>
    </row>
    <row r="114" spans="1:2" x14ac:dyDescent="0.3">
      <c r="A114" s="30"/>
      <c r="B114" s="31"/>
    </row>
    <row r="115" spans="1:2" x14ac:dyDescent="0.3">
      <c r="A115" s="30"/>
      <c r="B115" s="31"/>
    </row>
    <row r="116" spans="1:2" x14ac:dyDescent="0.3">
      <c r="A116" s="30"/>
      <c r="B116" s="31"/>
    </row>
    <row r="117" spans="1:2" x14ac:dyDescent="0.3">
      <c r="A117" s="30"/>
      <c r="B117" s="31"/>
    </row>
    <row r="118" spans="1:2" x14ac:dyDescent="0.3">
      <c r="A118" s="30"/>
      <c r="B118" s="31"/>
    </row>
    <row r="119" spans="1:2" x14ac:dyDescent="0.3">
      <c r="A119" s="30"/>
      <c r="B119" s="31"/>
    </row>
    <row r="120" spans="1:2" x14ac:dyDescent="0.3">
      <c r="A120" s="30"/>
      <c r="B120" s="31"/>
    </row>
    <row r="121" spans="1:2" x14ac:dyDescent="0.3">
      <c r="A121" s="30"/>
      <c r="B121" s="31"/>
    </row>
    <row r="122" spans="1:2" x14ac:dyDescent="0.3">
      <c r="A122" s="30"/>
      <c r="B122" s="31"/>
    </row>
    <row r="123" spans="1:2" x14ac:dyDescent="0.3">
      <c r="A123" s="30"/>
      <c r="B123" s="31"/>
    </row>
    <row r="124" spans="1:2" x14ac:dyDescent="0.3">
      <c r="A124" s="30"/>
      <c r="B124" s="31"/>
    </row>
    <row r="125" spans="1:2" x14ac:dyDescent="0.3">
      <c r="A125" s="30"/>
      <c r="B125" s="31"/>
    </row>
    <row r="126" spans="1:2" x14ac:dyDescent="0.3">
      <c r="A126" s="30"/>
      <c r="B126" s="31"/>
    </row>
    <row r="127" spans="1:2" x14ac:dyDescent="0.3">
      <c r="A127" s="30"/>
      <c r="B127" s="31"/>
    </row>
    <row r="128" spans="1:2" x14ac:dyDescent="0.3">
      <c r="A128" s="30"/>
      <c r="B128" s="31"/>
    </row>
    <row r="129" spans="1:2" x14ac:dyDescent="0.3">
      <c r="A129" s="30"/>
      <c r="B129" s="31"/>
    </row>
    <row r="130" spans="1:2" x14ac:dyDescent="0.3">
      <c r="A130" s="30"/>
      <c r="B130" s="31"/>
    </row>
    <row r="131" spans="1:2" x14ac:dyDescent="0.3">
      <c r="A131" s="30"/>
      <c r="B131" s="31"/>
    </row>
    <row r="132" spans="1:2" x14ac:dyDescent="0.3">
      <c r="A132" s="30"/>
      <c r="B132" s="31"/>
    </row>
    <row r="133" spans="1:2" x14ac:dyDescent="0.3">
      <c r="A133" s="30"/>
      <c r="B133" s="31"/>
    </row>
    <row r="134" spans="1:2" x14ac:dyDescent="0.3">
      <c r="A134" s="30"/>
      <c r="B134" s="31"/>
    </row>
    <row r="135" spans="1:2" x14ac:dyDescent="0.3">
      <c r="A135" s="30"/>
      <c r="B135" s="31"/>
    </row>
    <row r="136" spans="1:2" x14ac:dyDescent="0.3">
      <c r="A136" s="30"/>
      <c r="B136" s="31"/>
    </row>
    <row r="137" spans="1:2" x14ac:dyDescent="0.3">
      <c r="A137" s="30"/>
      <c r="B137" s="31"/>
    </row>
    <row r="138" spans="1:2" x14ac:dyDescent="0.3">
      <c r="A138" s="30"/>
      <c r="B138" s="31"/>
    </row>
    <row r="139" spans="1:2" x14ac:dyDescent="0.3">
      <c r="A139" s="30"/>
      <c r="B139" s="31"/>
    </row>
    <row r="140" spans="1:2" x14ac:dyDescent="0.3">
      <c r="A140" s="30"/>
      <c r="B140" s="31"/>
    </row>
    <row r="141" spans="1:2" x14ac:dyDescent="0.3">
      <c r="A141" s="30"/>
      <c r="B141" s="31"/>
    </row>
    <row r="142" spans="1:2" x14ac:dyDescent="0.3">
      <c r="A142" s="30"/>
      <c r="B142" s="31"/>
    </row>
    <row r="143" spans="1:2" x14ac:dyDescent="0.3">
      <c r="A143" s="30"/>
      <c r="B143" s="31"/>
    </row>
    <row r="144" spans="1:2" x14ac:dyDescent="0.3">
      <c r="A144" s="30"/>
      <c r="B144" s="31"/>
    </row>
    <row r="145" spans="1:2" x14ac:dyDescent="0.3">
      <c r="A145" s="30"/>
      <c r="B145" s="31"/>
    </row>
    <row r="146" spans="1:2" x14ac:dyDescent="0.3">
      <c r="A146" s="30"/>
      <c r="B146" s="31"/>
    </row>
    <row r="147" spans="1:2" x14ac:dyDescent="0.3">
      <c r="A147" s="30"/>
      <c r="B147" s="31"/>
    </row>
    <row r="148" spans="1:2" x14ac:dyDescent="0.3">
      <c r="A148" s="30"/>
      <c r="B148" s="31"/>
    </row>
    <row r="149" spans="1:2" x14ac:dyDescent="0.3">
      <c r="A149" s="30"/>
      <c r="B149" s="31"/>
    </row>
    <row r="150" spans="1:2" x14ac:dyDescent="0.3">
      <c r="A150" s="30"/>
      <c r="B150" s="31"/>
    </row>
    <row r="151" spans="1:2" x14ac:dyDescent="0.3">
      <c r="A151" s="30"/>
      <c r="B151" s="31"/>
    </row>
    <row r="152" spans="1:2" x14ac:dyDescent="0.3">
      <c r="A152" s="30"/>
      <c r="B152" s="31"/>
    </row>
    <row r="153" spans="1:2" x14ac:dyDescent="0.3">
      <c r="A153" s="30"/>
      <c r="B153" s="31"/>
    </row>
    <row r="154" spans="1:2" x14ac:dyDescent="0.3">
      <c r="A154" s="30"/>
      <c r="B154" s="31"/>
    </row>
    <row r="155" spans="1:2" x14ac:dyDescent="0.3">
      <c r="A155" s="30"/>
      <c r="B155" s="31"/>
    </row>
    <row r="156" spans="1:2" x14ac:dyDescent="0.3">
      <c r="A156" s="30"/>
      <c r="B156" s="31"/>
    </row>
    <row r="157" spans="1:2" x14ac:dyDescent="0.3">
      <c r="A157" s="30"/>
      <c r="B157" s="31"/>
    </row>
    <row r="158" spans="1:2" x14ac:dyDescent="0.3">
      <c r="A158" s="30"/>
      <c r="B158" s="31"/>
    </row>
    <row r="159" spans="1:2" x14ac:dyDescent="0.3">
      <c r="A159" s="30"/>
      <c r="B159" s="31"/>
    </row>
    <row r="160" spans="1:2" x14ac:dyDescent="0.3">
      <c r="A160" s="30"/>
      <c r="B160" s="31"/>
    </row>
    <row r="161" spans="1:2" x14ac:dyDescent="0.3">
      <c r="A161" s="30"/>
      <c r="B161" s="31"/>
    </row>
    <row r="162" spans="1:2" x14ac:dyDescent="0.3">
      <c r="A162" s="30"/>
      <c r="B162" s="31"/>
    </row>
    <row r="163" spans="1:2" x14ac:dyDescent="0.3">
      <c r="A163" s="30"/>
      <c r="B163" s="31"/>
    </row>
    <row r="164" spans="1:2" x14ac:dyDescent="0.3">
      <c r="A164" s="30"/>
      <c r="B164" s="31"/>
    </row>
    <row r="165" spans="1:2" x14ac:dyDescent="0.3">
      <c r="A165" s="30"/>
      <c r="B165" s="31"/>
    </row>
    <row r="166" spans="1:2" x14ac:dyDescent="0.3">
      <c r="A166" s="30"/>
      <c r="B166" s="31"/>
    </row>
    <row r="167" spans="1:2" x14ac:dyDescent="0.3">
      <c r="A167" s="30"/>
      <c r="B167" s="31"/>
    </row>
    <row r="168" spans="1:2" x14ac:dyDescent="0.3">
      <c r="A168" s="30"/>
      <c r="B168" s="31"/>
    </row>
    <row r="169" spans="1:2" x14ac:dyDescent="0.3">
      <c r="A169" s="30"/>
      <c r="B169" s="31"/>
    </row>
    <row r="170" spans="1:2" x14ac:dyDescent="0.3">
      <c r="A170" s="30"/>
      <c r="B170" s="31"/>
    </row>
    <row r="171" spans="1:2" x14ac:dyDescent="0.3">
      <c r="A171" s="30"/>
      <c r="B171" s="31"/>
    </row>
    <row r="172" spans="1:2" x14ac:dyDescent="0.3">
      <c r="A172" s="30"/>
      <c r="B172" s="31"/>
    </row>
    <row r="173" spans="1:2" x14ac:dyDescent="0.3">
      <c r="A173" s="30"/>
      <c r="B173" s="31"/>
    </row>
    <row r="174" spans="1:2" x14ac:dyDescent="0.3">
      <c r="A174" s="30"/>
      <c r="B174" s="31"/>
    </row>
    <row r="175" spans="1:2" x14ac:dyDescent="0.3">
      <c r="A175" s="30"/>
      <c r="B175" s="31"/>
    </row>
    <row r="176" spans="1:2" x14ac:dyDescent="0.3">
      <c r="A176" s="30"/>
      <c r="B176" s="31"/>
    </row>
    <row r="177" spans="1:2" x14ac:dyDescent="0.3">
      <c r="A177" s="30"/>
      <c r="B177" s="31"/>
    </row>
    <row r="178" spans="1:2" x14ac:dyDescent="0.3">
      <c r="A178" s="30"/>
      <c r="B178" s="31"/>
    </row>
    <row r="179" spans="1:2" x14ac:dyDescent="0.3">
      <c r="A179" s="30"/>
      <c r="B179" s="31"/>
    </row>
    <row r="180" spans="1:2" x14ac:dyDescent="0.3">
      <c r="A180" s="30"/>
      <c r="B180" s="31"/>
    </row>
    <row r="181" spans="1:2" x14ac:dyDescent="0.3">
      <c r="A181" s="30"/>
      <c r="B181" s="31"/>
    </row>
    <row r="182" spans="1:2" x14ac:dyDescent="0.3">
      <c r="A182" s="30"/>
      <c r="B182" s="31"/>
    </row>
    <row r="183" spans="1:2" x14ac:dyDescent="0.3">
      <c r="A183" s="30"/>
      <c r="B183" s="31"/>
    </row>
    <row r="184" spans="1:2" x14ac:dyDescent="0.3">
      <c r="A184" s="30"/>
      <c r="B184" s="31"/>
    </row>
    <row r="185" spans="1:2" x14ac:dyDescent="0.3">
      <c r="A185" s="30"/>
      <c r="B185" s="31"/>
    </row>
    <row r="186" spans="1:2" x14ac:dyDescent="0.3">
      <c r="A186" s="30"/>
      <c r="B186" s="31"/>
    </row>
    <row r="187" spans="1:2" x14ac:dyDescent="0.3">
      <c r="A187" s="30"/>
      <c r="B187" s="31"/>
    </row>
    <row r="188" spans="1:2" x14ac:dyDescent="0.3">
      <c r="A188" s="30"/>
      <c r="B188" s="31"/>
    </row>
    <row r="189" spans="1:2" x14ac:dyDescent="0.3">
      <c r="A189" s="30"/>
      <c r="B189" s="31"/>
    </row>
    <row r="190" spans="1:2" x14ac:dyDescent="0.3">
      <c r="A190" s="30"/>
      <c r="B190" s="31"/>
    </row>
    <row r="191" spans="1:2" x14ac:dyDescent="0.3">
      <c r="A191" s="30"/>
      <c r="B191" s="31"/>
    </row>
    <row r="192" spans="1:2" x14ac:dyDescent="0.3">
      <c r="A192" s="30"/>
      <c r="B192" s="31"/>
    </row>
    <row r="193" spans="1:2" x14ac:dyDescent="0.3">
      <c r="A193" s="30"/>
      <c r="B193" s="31"/>
    </row>
    <row r="194" spans="1:2" x14ac:dyDescent="0.3">
      <c r="A194" s="30"/>
      <c r="B194" s="31"/>
    </row>
    <row r="195" spans="1:2" x14ac:dyDescent="0.3">
      <c r="A195" s="30"/>
      <c r="B195" s="31"/>
    </row>
    <row r="196" spans="1:2" x14ac:dyDescent="0.3">
      <c r="A196" s="30"/>
      <c r="B196" s="31"/>
    </row>
    <row r="197" spans="1:2" x14ac:dyDescent="0.3">
      <c r="A197" s="30"/>
      <c r="B197" s="31"/>
    </row>
    <row r="198" spans="1:2" x14ac:dyDescent="0.3">
      <c r="A198" s="30"/>
      <c r="B198" s="31"/>
    </row>
    <row r="199" spans="1:2" x14ac:dyDescent="0.3">
      <c r="A199" s="30"/>
      <c r="B199" s="31"/>
    </row>
    <row r="200" spans="1:2" x14ac:dyDescent="0.3">
      <c r="A200" s="30"/>
      <c r="B200" s="31"/>
    </row>
    <row r="201" spans="1:2" x14ac:dyDescent="0.3">
      <c r="A201" s="30"/>
      <c r="B201" s="31"/>
    </row>
    <row r="202" spans="1:2" x14ac:dyDescent="0.3">
      <c r="A202" s="30"/>
      <c r="B202" s="31"/>
    </row>
    <row r="203" spans="1:2" x14ac:dyDescent="0.3">
      <c r="A203" s="30"/>
      <c r="B203" s="31"/>
    </row>
    <row r="204" spans="1:2" x14ac:dyDescent="0.3">
      <c r="A204" s="30"/>
      <c r="B204" s="31"/>
    </row>
    <row r="205" spans="1:2" x14ac:dyDescent="0.3">
      <c r="A205" s="30"/>
      <c r="B205" s="31"/>
    </row>
    <row r="206" spans="1:2" x14ac:dyDescent="0.3">
      <c r="A206" s="30"/>
      <c r="B206" s="31"/>
    </row>
    <row r="207" spans="1:2" x14ac:dyDescent="0.3">
      <c r="A207" s="30"/>
      <c r="B207" s="31"/>
    </row>
    <row r="208" spans="1:2" x14ac:dyDescent="0.3">
      <c r="A208" s="30"/>
      <c r="B208" s="31"/>
    </row>
    <row r="209" spans="1:2" x14ac:dyDescent="0.3">
      <c r="A209" s="30"/>
      <c r="B209" s="31"/>
    </row>
    <row r="210" spans="1:2" x14ac:dyDescent="0.3">
      <c r="A210" s="30"/>
      <c r="B210" s="31"/>
    </row>
    <row r="211" spans="1:2" x14ac:dyDescent="0.3">
      <c r="A211" s="30"/>
      <c r="B211" s="31"/>
    </row>
    <row r="212" spans="1:2" x14ac:dyDescent="0.3">
      <c r="A212" s="30"/>
      <c r="B212" s="31"/>
    </row>
    <row r="213" spans="1:2" x14ac:dyDescent="0.3">
      <c r="A213" s="30"/>
      <c r="B213" s="31"/>
    </row>
    <row r="214" spans="1:2" x14ac:dyDescent="0.3">
      <c r="A214" s="30"/>
      <c r="B214" s="31"/>
    </row>
    <row r="215" spans="1:2" x14ac:dyDescent="0.3">
      <c r="A215" s="30"/>
      <c r="B215" s="31"/>
    </row>
    <row r="216" spans="1:2" x14ac:dyDescent="0.3">
      <c r="A216" s="30"/>
      <c r="B216" s="31"/>
    </row>
    <row r="217" spans="1:2" x14ac:dyDescent="0.3">
      <c r="A217" s="30"/>
      <c r="B217" s="31"/>
    </row>
    <row r="218" spans="1:2" x14ac:dyDescent="0.3">
      <c r="A218" s="30"/>
      <c r="B218" s="31"/>
    </row>
    <row r="219" spans="1:2" x14ac:dyDescent="0.3">
      <c r="A219" s="30"/>
      <c r="B219" s="31"/>
    </row>
    <row r="220" spans="1:2" x14ac:dyDescent="0.3">
      <c r="A220" s="30"/>
      <c r="B220" s="31"/>
    </row>
    <row r="221" spans="1:2" x14ac:dyDescent="0.3">
      <c r="A221" s="30"/>
      <c r="B221" s="31"/>
    </row>
    <row r="222" spans="1:2" x14ac:dyDescent="0.3">
      <c r="A222" s="30"/>
      <c r="B222" s="31"/>
    </row>
    <row r="223" spans="1:2" x14ac:dyDescent="0.3">
      <c r="A223" s="30"/>
      <c r="B223" s="31"/>
    </row>
    <row r="224" spans="1:2" x14ac:dyDescent="0.3">
      <c r="A224" s="30"/>
      <c r="B224" s="31"/>
    </row>
    <row r="225" spans="1:2" x14ac:dyDescent="0.3">
      <c r="A225" s="30"/>
      <c r="B225" s="31"/>
    </row>
    <row r="226" spans="1:2" x14ac:dyDescent="0.3">
      <c r="A226" s="30"/>
      <c r="B226" s="31"/>
    </row>
    <row r="227" spans="1:2" x14ac:dyDescent="0.3">
      <c r="A227" s="30"/>
      <c r="B227" s="31"/>
    </row>
    <row r="228" spans="1:2" x14ac:dyDescent="0.3">
      <c r="A228" s="30"/>
      <c r="B228" s="31"/>
    </row>
    <row r="229" spans="1:2" x14ac:dyDescent="0.3">
      <c r="A229" s="30"/>
      <c r="B229" s="31"/>
    </row>
    <row r="230" spans="1:2" x14ac:dyDescent="0.3">
      <c r="A230" s="30"/>
      <c r="B230" s="31"/>
    </row>
    <row r="231" spans="1:2" x14ac:dyDescent="0.3">
      <c r="A231" s="30"/>
      <c r="B231" s="31"/>
    </row>
    <row r="232" spans="1:2" x14ac:dyDescent="0.3">
      <c r="A232" s="30"/>
      <c r="B232" s="31"/>
    </row>
    <row r="233" spans="1:2" x14ac:dyDescent="0.3">
      <c r="A233" s="30"/>
      <c r="B233" s="31"/>
    </row>
    <row r="234" spans="1:2" x14ac:dyDescent="0.3">
      <c r="A234" s="30"/>
      <c r="B234" s="31"/>
    </row>
    <row r="235" spans="1:2" x14ac:dyDescent="0.3">
      <c r="A235" s="30"/>
      <c r="B235" s="31"/>
    </row>
    <row r="236" spans="1:2" x14ac:dyDescent="0.3">
      <c r="A236" s="30"/>
      <c r="B236" s="31"/>
    </row>
    <row r="237" spans="1:2" x14ac:dyDescent="0.3">
      <c r="A237" s="30"/>
      <c r="B237" s="31"/>
    </row>
    <row r="238" spans="1:2" x14ac:dyDescent="0.3">
      <c r="A238" s="30"/>
      <c r="B238" s="31"/>
    </row>
    <row r="239" spans="1:2" x14ac:dyDescent="0.3">
      <c r="A239" s="30"/>
      <c r="B239" s="31"/>
    </row>
    <row r="240" spans="1:2" x14ac:dyDescent="0.3">
      <c r="A240" s="30"/>
      <c r="B240" s="31"/>
    </row>
    <row r="241" spans="1:2" x14ac:dyDescent="0.3">
      <c r="A241" s="30"/>
      <c r="B241" s="31"/>
    </row>
    <row r="242" spans="1:2" x14ac:dyDescent="0.3">
      <c r="A242" s="30"/>
      <c r="B242" s="31"/>
    </row>
    <row r="243" spans="1:2" x14ac:dyDescent="0.3">
      <c r="A243" s="30"/>
      <c r="B243" s="31"/>
    </row>
    <row r="244" spans="1:2" x14ac:dyDescent="0.3">
      <c r="A244" s="30"/>
      <c r="B244" s="31"/>
    </row>
    <row r="245" spans="1:2" x14ac:dyDescent="0.3">
      <c r="A245" s="30"/>
      <c r="B245" s="31"/>
    </row>
    <row r="246" spans="1:2" x14ac:dyDescent="0.3">
      <c r="A246" s="30"/>
      <c r="B246" s="31"/>
    </row>
    <row r="247" spans="1:2" x14ac:dyDescent="0.3">
      <c r="A247" s="30"/>
      <c r="B247" s="31"/>
    </row>
    <row r="248" spans="1:2" x14ac:dyDescent="0.3">
      <c r="A248" s="30"/>
      <c r="B248" s="31"/>
    </row>
    <row r="249" spans="1:2" x14ac:dyDescent="0.3">
      <c r="A249" s="30"/>
      <c r="B249" s="31"/>
    </row>
    <row r="250" spans="1:2" x14ac:dyDescent="0.3">
      <c r="A250" s="30"/>
      <c r="B250" s="31"/>
    </row>
    <row r="251" spans="1:2" x14ac:dyDescent="0.3">
      <c r="A251" s="30"/>
      <c r="B251" s="31"/>
    </row>
    <row r="252" spans="1:2" x14ac:dyDescent="0.3">
      <c r="A252" s="30"/>
      <c r="B252" s="31"/>
    </row>
    <row r="253" spans="1:2" x14ac:dyDescent="0.3">
      <c r="A253" s="30"/>
      <c r="B253" s="31"/>
    </row>
    <row r="254" spans="1:2" x14ac:dyDescent="0.3">
      <c r="A254" s="30"/>
      <c r="B254" s="31"/>
    </row>
    <row r="255" spans="1:2" x14ac:dyDescent="0.3">
      <c r="A255" s="30"/>
      <c r="B255" s="31"/>
    </row>
    <row r="256" spans="1:2" x14ac:dyDescent="0.3">
      <c r="A256" s="30"/>
      <c r="B256" s="31"/>
    </row>
    <row r="257" spans="1:2" x14ac:dyDescent="0.3">
      <c r="A257" s="30"/>
      <c r="B257" s="31"/>
    </row>
    <row r="258" spans="1:2" x14ac:dyDescent="0.3">
      <c r="A258" s="30"/>
      <c r="B258" s="31"/>
    </row>
    <row r="259" spans="1:2" x14ac:dyDescent="0.3">
      <c r="A259" s="30"/>
      <c r="B259" s="31"/>
    </row>
    <row r="260" spans="1:2" x14ac:dyDescent="0.3">
      <c r="A260" s="30"/>
      <c r="B260" s="31"/>
    </row>
    <row r="261" spans="1:2" x14ac:dyDescent="0.3">
      <c r="A261" s="30"/>
      <c r="B261" s="31"/>
    </row>
    <row r="262" spans="1:2" x14ac:dyDescent="0.3">
      <c r="A262" s="30"/>
      <c r="B262" s="31"/>
    </row>
    <row r="263" spans="1:2" x14ac:dyDescent="0.3">
      <c r="A263" s="30"/>
      <c r="B263" s="31"/>
    </row>
    <row r="264" spans="1:2" x14ac:dyDescent="0.3">
      <c r="A264" s="30"/>
      <c r="B264" s="31"/>
    </row>
    <row r="265" spans="1:2" x14ac:dyDescent="0.3">
      <c r="A265" s="30"/>
      <c r="B265" s="31"/>
    </row>
    <row r="266" spans="1:2" x14ac:dyDescent="0.3">
      <c r="A266" s="30"/>
      <c r="B266" s="31"/>
    </row>
    <row r="267" spans="1:2" x14ac:dyDescent="0.3">
      <c r="A267" s="30"/>
      <c r="B267" s="31"/>
    </row>
    <row r="268" spans="1:2" x14ac:dyDescent="0.3">
      <c r="A268" s="30"/>
      <c r="B268" s="31"/>
    </row>
    <row r="269" spans="1:2" x14ac:dyDescent="0.3">
      <c r="A269" s="30"/>
      <c r="B269" s="31"/>
    </row>
    <row r="270" spans="1:2" x14ac:dyDescent="0.3">
      <c r="A270" s="30"/>
      <c r="B270" s="31"/>
    </row>
    <row r="271" spans="1:2" x14ac:dyDescent="0.3">
      <c r="A271" s="30"/>
      <c r="B271" s="31"/>
    </row>
    <row r="272" spans="1:2" x14ac:dyDescent="0.3">
      <c r="A272" s="30"/>
      <c r="B272" s="31"/>
    </row>
    <row r="273" spans="1:2" x14ac:dyDescent="0.3">
      <c r="A273" s="30"/>
      <c r="B273" s="31"/>
    </row>
    <row r="274" spans="1:2" x14ac:dyDescent="0.3">
      <c r="A274" s="30"/>
      <c r="B274" s="31"/>
    </row>
    <row r="275" spans="1:2" x14ac:dyDescent="0.3">
      <c r="A275" s="30"/>
      <c r="B275" s="31"/>
    </row>
    <row r="276" spans="1:2" x14ac:dyDescent="0.3">
      <c r="A276" s="30"/>
      <c r="B276" s="31"/>
    </row>
    <row r="277" spans="1:2" x14ac:dyDescent="0.3">
      <c r="A277" s="30"/>
      <c r="B277" s="31"/>
    </row>
    <row r="278" spans="1:2" x14ac:dyDescent="0.3">
      <c r="A278" s="30"/>
      <c r="B278" s="31"/>
    </row>
    <row r="279" spans="1:2" x14ac:dyDescent="0.3">
      <c r="A279" s="30"/>
      <c r="B279" s="31"/>
    </row>
    <row r="280" spans="1:2" x14ac:dyDescent="0.3">
      <c r="A280" s="30"/>
      <c r="B280" s="31"/>
    </row>
    <row r="281" spans="1:2" x14ac:dyDescent="0.3">
      <c r="A281" s="30"/>
      <c r="B281" s="31"/>
    </row>
    <row r="282" spans="1:2" x14ac:dyDescent="0.3">
      <c r="A282" s="30"/>
      <c r="B282" s="31"/>
    </row>
    <row r="283" spans="1:2" x14ac:dyDescent="0.3">
      <c r="A283" s="30"/>
      <c r="B283" s="31"/>
    </row>
    <row r="284" spans="1:2" x14ac:dyDescent="0.3">
      <c r="A284" s="30"/>
      <c r="B284" s="31"/>
    </row>
    <row r="285" spans="1:2" x14ac:dyDescent="0.3">
      <c r="A285" s="30"/>
      <c r="B285" s="31"/>
    </row>
    <row r="286" spans="1:2" x14ac:dyDescent="0.3">
      <c r="A286" s="30"/>
      <c r="B286" s="31"/>
    </row>
    <row r="287" spans="1:2" x14ac:dyDescent="0.3">
      <c r="A287" s="30"/>
      <c r="B287" s="31"/>
    </row>
    <row r="288" spans="1:2" x14ac:dyDescent="0.3">
      <c r="A288" s="30"/>
      <c r="B288" s="31"/>
    </row>
    <row r="289" spans="1:2" x14ac:dyDescent="0.3">
      <c r="A289" s="30"/>
      <c r="B289" s="31"/>
    </row>
    <row r="290" spans="1:2" x14ac:dyDescent="0.3">
      <c r="A290" s="30"/>
      <c r="B290" s="31"/>
    </row>
    <row r="291" spans="1:2" x14ac:dyDescent="0.3">
      <c r="A291" s="30"/>
      <c r="B291" s="31"/>
    </row>
    <row r="292" spans="1:2" x14ac:dyDescent="0.3">
      <c r="A292" s="30"/>
      <c r="B292" s="31"/>
    </row>
    <row r="293" spans="1:2" x14ac:dyDescent="0.3">
      <c r="A293" s="30"/>
      <c r="B293" s="31"/>
    </row>
    <row r="294" spans="1:2" x14ac:dyDescent="0.3">
      <c r="A294" s="30"/>
      <c r="B294" s="31"/>
    </row>
    <row r="295" spans="1:2" x14ac:dyDescent="0.3">
      <c r="A295" s="30"/>
      <c r="B295" s="31"/>
    </row>
    <row r="296" spans="1:2" x14ac:dyDescent="0.3">
      <c r="A296" s="30"/>
      <c r="B296" s="31"/>
    </row>
    <row r="297" spans="1:2" x14ac:dyDescent="0.3">
      <c r="A297" s="30"/>
      <c r="B297" s="31"/>
    </row>
    <row r="298" spans="1:2" x14ac:dyDescent="0.3">
      <c r="A298" s="30"/>
      <c r="B298" s="31"/>
    </row>
    <row r="299" spans="1:2" x14ac:dyDescent="0.3">
      <c r="A299" s="30"/>
      <c r="B299" s="31"/>
    </row>
    <row r="300" spans="1:2" x14ac:dyDescent="0.3">
      <c r="A300" s="30"/>
      <c r="B300" s="31"/>
    </row>
    <row r="301" spans="1:2" x14ac:dyDescent="0.3">
      <c r="A301" s="30"/>
      <c r="B301" s="31"/>
    </row>
    <row r="302" spans="1:2" x14ac:dyDescent="0.3">
      <c r="A302" s="30"/>
      <c r="B302" s="31"/>
    </row>
    <row r="303" spans="1:2" x14ac:dyDescent="0.3">
      <c r="A303" s="30"/>
      <c r="B303" s="31"/>
    </row>
    <row r="304" spans="1:2" x14ac:dyDescent="0.3">
      <c r="A304" s="30"/>
      <c r="B304" s="31"/>
    </row>
    <row r="305" spans="1:2" x14ac:dyDescent="0.3">
      <c r="A305" s="30"/>
      <c r="B305" s="31"/>
    </row>
    <row r="306" spans="1:2" x14ac:dyDescent="0.3">
      <c r="A306" s="30"/>
      <c r="B306" s="31"/>
    </row>
    <row r="307" spans="1:2" x14ac:dyDescent="0.3">
      <c r="A307" s="30"/>
      <c r="B307" s="31"/>
    </row>
    <row r="308" spans="1:2" x14ac:dyDescent="0.3">
      <c r="A308" s="30"/>
      <c r="B308" s="31"/>
    </row>
    <row r="309" spans="1:2" x14ac:dyDescent="0.3">
      <c r="A309" s="30"/>
      <c r="B309" s="31"/>
    </row>
    <row r="310" spans="1:2" x14ac:dyDescent="0.3">
      <c r="A310" s="30"/>
      <c r="B310" s="31"/>
    </row>
    <row r="311" spans="1:2" x14ac:dyDescent="0.3">
      <c r="A311" s="30"/>
      <c r="B311" s="31"/>
    </row>
    <row r="312" spans="1:2" x14ac:dyDescent="0.3">
      <c r="A312" s="30"/>
      <c r="B312" s="31"/>
    </row>
    <row r="313" spans="1:2" x14ac:dyDescent="0.3">
      <c r="A313" s="30"/>
      <c r="B313" s="31"/>
    </row>
    <row r="314" spans="1:2" x14ac:dyDescent="0.3">
      <c r="A314" s="30"/>
      <c r="B314" s="31"/>
    </row>
    <row r="315" spans="1:2" x14ac:dyDescent="0.3">
      <c r="A315" s="30"/>
      <c r="B315" s="31"/>
    </row>
    <row r="316" spans="1:2" x14ac:dyDescent="0.3">
      <c r="A316" s="30"/>
      <c r="B316" s="31"/>
    </row>
    <row r="317" spans="1:2" x14ac:dyDescent="0.3">
      <c r="A317" s="30"/>
      <c r="B317" s="31"/>
    </row>
    <row r="318" spans="1:2" x14ac:dyDescent="0.3">
      <c r="A318" s="30"/>
      <c r="B318" s="31"/>
    </row>
    <row r="319" spans="1:2" x14ac:dyDescent="0.3">
      <c r="A319" s="30"/>
      <c r="B319" s="31"/>
    </row>
    <row r="320" spans="1:2" x14ac:dyDescent="0.3">
      <c r="A320" s="30"/>
      <c r="B320" s="31"/>
    </row>
    <row r="321" spans="1:2" x14ac:dyDescent="0.3">
      <c r="A321" s="30"/>
      <c r="B321" s="31"/>
    </row>
    <row r="322" spans="1:2" x14ac:dyDescent="0.3">
      <c r="A322" s="30"/>
      <c r="B322" s="31"/>
    </row>
    <row r="323" spans="1:2" x14ac:dyDescent="0.3">
      <c r="A323" s="30"/>
      <c r="B323" s="31"/>
    </row>
    <row r="324" spans="1:2" x14ac:dyDescent="0.3">
      <c r="A324" s="30"/>
      <c r="B324" s="31"/>
    </row>
    <row r="325" spans="1:2" x14ac:dyDescent="0.3">
      <c r="A325" s="30"/>
      <c r="B325" s="31"/>
    </row>
    <row r="326" spans="1:2" x14ac:dyDescent="0.3">
      <c r="A326" s="30"/>
      <c r="B326" s="31"/>
    </row>
    <row r="327" spans="1:2" x14ac:dyDescent="0.3">
      <c r="A327" s="30"/>
      <c r="B327" s="31"/>
    </row>
    <row r="328" spans="1:2" x14ac:dyDescent="0.3">
      <c r="A328" s="30"/>
      <c r="B328" s="31"/>
    </row>
    <row r="329" spans="1:2" x14ac:dyDescent="0.3">
      <c r="A329" s="30"/>
      <c r="B329" s="31"/>
    </row>
    <row r="330" spans="1:2" x14ac:dyDescent="0.3">
      <c r="A330" s="30"/>
      <c r="B330" s="31"/>
    </row>
    <row r="331" spans="1:2" x14ac:dyDescent="0.3">
      <c r="A331" s="30"/>
      <c r="B331" s="31"/>
    </row>
    <row r="332" spans="1:2" x14ac:dyDescent="0.3">
      <c r="A332" s="30"/>
      <c r="B332" s="31"/>
    </row>
    <row r="333" spans="1:2" x14ac:dyDescent="0.3">
      <c r="A333" s="30"/>
      <c r="B333" s="31"/>
    </row>
    <row r="334" spans="1:2" x14ac:dyDescent="0.3">
      <c r="A334" s="30"/>
      <c r="B334" s="31"/>
    </row>
    <row r="335" spans="1:2" x14ac:dyDescent="0.3">
      <c r="A335" s="30"/>
      <c r="B335" s="31"/>
    </row>
    <row r="336" spans="1:2" x14ac:dyDescent="0.3">
      <c r="A336" s="30"/>
      <c r="B336" s="31"/>
    </row>
    <row r="337" spans="1:2" x14ac:dyDescent="0.3">
      <c r="A337" s="30"/>
      <c r="B337" s="31"/>
    </row>
    <row r="338" spans="1:2" x14ac:dyDescent="0.3">
      <c r="A338" s="30"/>
      <c r="B338" s="31"/>
    </row>
    <row r="339" spans="1:2" x14ac:dyDescent="0.3">
      <c r="A339" s="30"/>
      <c r="B339" s="31"/>
    </row>
    <row r="340" spans="1:2" x14ac:dyDescent="0.3">
      <c r="A340" s="30"/>
      <c r="B340" s="31"/>
    </row>
    <row r="341" spans="1:2" x14ac:dyDescent="0.3">
      <c r="A341" s="30"/>
      <c r="B341" s="31"/>
    </row>
    <row r="342" spans="1:2" x14ac:dyDescent="0.3">
      <c r="A342" s="30"/>
      <c r="B342" s="31"/>
    </row>
    <row r="343" spans="1:2" x14ac:dyDescent="0.3">
      <c r="A343" s="30"/>
      <c r="B343" s="31"/>
    </row>
    <row r="344" spans="1:2" x14ac:dyDescent="0.3">
      <c r="A344" s="30"/>
      <c r="B344" s="31"/>
    </row>
    <row r="345" spans="1:2" x14ac:dyDescent="0.3">
      <c r="A345" s="30"/>
      <c r="B345" s="31"/>
    </row>
    <row r="346" spans="1:2" x14ac:dyDescent="0.3">
      <c r="A346" s="30"/>
      <c r="B346" s="31"/>
    </row>
    <row r="347" spans="1:2" x14ac:dyDescent="0.3">
      <c r="A347" s="30"/>
      <c r="B347" s="31"/>
    </row>
    <row r="348" spans="1:2" x14ac:dyDescent="0.3">
      <c r="A348" s="30"/>
      <c r="B348" s="31"/>
    </row>
    <row r="349" spans="1:2" x14ac:dyDescent="0.3">
      <c r="A349" s="30"/>
      <c r="B349" s="31"/>
    </row>
    <row r="350" spans="1:2" x14ac:dyDescent="0.3">
      <c r="A350" s="30"/>
      <c r="B350" s="31"/>
    </row>
    <row r="351" spans="1:2" x14ac:dyDescent="0.3">
      <c r="A351" s="30"/>
      <c r="B351" s="31"/>
    </row>
    <row r="352" spans="1:2" x14ac:dyDescent="0.3">
      <c r="A352" s="30"/>
      <c r="B352" s="31"/>
    </row>
    <row r="353" spans="1:2" x14ac:dyDescent="0.3">
      <c r="A353" s="30"/>
      <c r="B353" s="31"/>
    </row>
    <row r="354" spans="1:2" x14ac:dyDescent="0.3">
      <c r="A354" s="30"/>
      <c r="B354" s="31"/>
    </row>
    <row r="355" spans="1:2" x14ac:dyDescent="0.3">
      <c r="A355" s="30"/>
      <c r="B355" s="31"/>
    </row>
    <row r="356" spans="1:2" x14ac:dyDescent="0.3">
      <c r="A356" s="30"/>
      <c r="B356" s="31"/>
    </row>
    <row r="357" spans="1:2" x14ac:dyDescent="0.3">
      <c r="A357" s="30"/>
      <c r="B357" s="31"/>
    </row>
    <row r="358" spans="1:2" x14ac:dyDescent="0.3">
      <c r="A358" s="30"/>
      <c r="B358" s="31"/>
    </row>
    <row r="359" spans="1:2" x14ac:dyDescent="0.3">
      <c r="A359" s="30"/>
      <c r="B359" s="31"/>
    </row>
    <row r="360" spans="1:2" x14ac:dyDescent="0.3">
      <c r="A360" s="30"/>
      <c r="B360" s="31"/>
    </row>
    <row r="361" spans="1:2" x14ac:dyDescent="0.3">
      <c r="A361" s="30"/>
      <c r="B361" s="31"/>
    </row>
    <row r="362" spans="1:2" x14ac:dyDescent="0.3">
      <c r="A362" s="30"/>
      <c r="B362" s="31"/>
    </row>
    <row r="363" spans="1:2" x14ac:dyDescent="0.3">
      <c r="A363" s="30"/>
      <c r="B363" s="31"/>
    </row>
    <row r="364" spans="1:2" x14ac:dyDescent="0.3">
      <c r="A364" s="30"/>
      <c r="B364" s="31"/>
    </row>
    <row r="365" spans="1:2" x14ac:dyDescent="0.3">
      <c r="A365" s="30"/>
      <c r="B365" s="31"/>
    </row>
    <row r="366" spans="1:2" x14ac:dyDescent="0.3">
      <c r="A366" s="30"/>
      <c r="B366" s="31"/>
    </row>
    <row r="367" spans="1:2" x14ac:dyDescent="0.3">
      <c r="A367" s="30"/>
      <c r="B367" s="31"/>
    </row>
    <row r="368" spans="1:2" x14ac:dyDescent="0.3">
      <c r="A368" s="30"/>
      <c r="B368" s="31"/>
    </row>
    <row r="369" spans="1:2" x14ac:dyDescent="0.3">
      <c r="A369" s="30"/>
      <c r="B369" s="31"/>
    </row>
    <row r="370" spans="1:2" x14ac:dyDescent="0.3">
      <c r="A370" s="30"/>
      <c r="B370" s="31"/>
    </row>
    <row r="371" spans="1:2" x14ac:dyDescent="0.3">
      <c r="A371" s="30"/>
      <c r="B371" s="31"/>
    </row>
    <row r="372" spans="1:2" x14ac:dyDescent="0.3">
      <c r="A372" s="30"/>
      <c r="B372" s="31"/>
    </row>
    <row r="373" spans="1:2" x14ac:dyDescent="0.3">
      <c r="A373" s="30"/>
      <c r="B373" s="31"/>
    </row>
    <row r="374" spans="1:2" x14ac:dyDescent="0.3">
      <c r="A374" s="30"/>
      <c r="B374" s="31"/>
    </row>
    <row r="375" spans="1:2" x14ac:dyDescent="0.3">
      <c r="A375" s="30"/>
      <c r="B375" s="31"/>
    </row>
    <row r="376" spans="1:2" x14ac:dyDescent="0.3">
      <c r="A376" s="30"/>
      <c r="B376" s="31"/>
    </row>
    <row r="377" spans="1:2" x14ac:dyDescent="0.3">
      <c r="A377" s="30"/>
      <c r="B377" s="31"/>
    </row>
    <row r="378" spans="1:2" x14ac:dyDescent="0.3">
      <c r="A378" s="30"/>
      <c r="B378" s="31"/>
    </row>
    <row r="379" spans="1:2" x14ac:dyDescent="0.3">
      <c r="A379" s="30"/>
      <c r="B379" s="31"/>
    </row>
    <row r="380" spans="1:2" x14ac:dyDescent="0.3">
      <c r="A380" s="30"/>
      <c r="B380" s="31"/>
    </row>
    <row r="381" spans="1:2" x14ac:dyDescent="0.3">
      <c r="A381" s="30"/>
      <c r="B381" s="31"/>
    </row>
    <row r="382" spans="1:2" x14ac:dyDescent="0.3">
      <c r="A382" s="30"/>
      <c r="B382" s="31"/>
    </row>
    <row r="383" spans="1:2" x14ac:dyDescent="0.3">
      <c r="A383" s="30"/>
      <c r="B383" s="31"/>
    </row>
    <row r="384" spans="1:2" x14ac:dyDescent="0.3">
      <c r="A384" s="30"/>
      <c r="B384" s="31"/>
    </row>
    <row r="385" spans="1:2" x14ac:dyDescent="0.3">
      <c r="A385" s="30"/>
      <c r="B385" s="31"/>
    </row>
    <row r="386" spans="1:2" x14ac:dyDescent="0.3">
      <c r="A386" s="30"/>
      <c r="B386" s="31"/>
    </row>
    <row r="387" spans="1:2" x14ac:dyDescent="0.3">
      <c r="A387" s="30"/>
      <c r="B387" s="31"/>
    </row>
    <row r="388" spans="1:2" x14ac:dyDescent="0.3">
      <c r="A388" s="30"/>
      <c r="B388" s="31"/>
    </row>
    <row r="389" spans="1:2" x14ac:dyDescent="0.3">
      <c r="A389" s="30"/>
      <c r="B389" s="31"/>
    </row>
    <row r="390" spans="1:2" x14ac:dyDescent="0.3">
      <c r="A390" s="30"/>
      <c r="B390" s="31"/>
    </row>
    <row r="391" spans="1:2" x14ac:dyDescent="0.3">
      <c r="A391" s="30"/>
      <c r="B391" s="31"/>
    </row>
    <row r="392" spans="1:2" x14ac:dyDescent="0.3">
      <c r="A392" s="30"/>
      <c r="B392" s="31"/>
    </row>
    <row r="393" spans="1:2" x14ac:dyDescent="0.3">
      <c r="A393" s="30"/>
      <c r="B393" s="31"/>
    </row>
    <row r="394" spans="1:2" x14ac:dyDescent="0.3">
      <c r="A394" s="30"/>
      <c r="B394" s="31"/>
    </row>
    <row r="395" spans="1:2" x14ac:dyDescent="0.3">
      <c r="A395" s="30"/>
      <c r="B395" s="31"/>
    </row>
    <row r="396" spans="1:2" x14ac:dyDescent="0.3">
      <c r="A396" s="30"/>
      <c r="B396" s="31"/>
    </row>
    <row r="397" spans="1:2" x14ac:dyDescent="0.3">
      <c r="A397" s="30"/>
      <c r="B397" s="31"/>
    </row>
    <row r="398" spans="1:2" x14ac:dyDescent="0.3">
      <c r="A398" s="30"/>
      <c r="B398" s="31"/>
    </row>
    <row r="399" spans="1:2" x14ac:dyDescent="0.3">
      <c r="A399" s="30"/>
      <c r="B399" s="31"/>
    </row>
    <row r="400" spans="1:2" x14ac:dyDescent="0.3">
      <c r="A400" s="30"/>
      <c r="B400" s="31"/>
    </row>
    <row r="401" spans="1:2" x14ac:dyDescent="0.3">
      <c r="A401" s="30"/>
      <c r="B401" s="31"/>
    </row>
    <row r="402" spans="1:2" x14ac:dyDescent="0.3">
      <c r="A402" s="30"/>
      <c r="B402" s="31"/>
    </row>
    <row r="403" spans="1:2" x14ac:dyDescent="0.3">
      <c r="A403" s="30"/>
      <c r="B403" s="31"/>
    </row>
    <row r="404" spans="1:2" x14ac:dyDescent="0.3">
      <c r="A404" s="30"/>
      <c r="B404" s="31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4"/>
  <sheetViews>
    <sheetView showGridLines="0" workbookViewId="0">
      <pane ySplit="4" topLeftCell="A5" activePane="bottomLeft" state="frozen"/>
      <selection pane="bottomLeft"/>
    </sheetView>
  </sheetViews>
  <sheetFormatPr defaultRowHeight="14.4" x14ac:dyDescent="0.3"/>
  <cols>
    <col min="1" max="2" width="16" customWidth="1"/>
    <col min="3" max="3" width="22" customWidth="1"/>
    <col min="4" max="4" width="14" customWidth="1"/>
    <col min="5" max="5" width="3" customWidth="1"/>
    <col min="6" max="6" width="28" customWidth="1"/>
    <col min="7" max="7" width="14" customWidth="1"/>
  </cols>
  <sheetData>
    <row r="1" spans="1:7" ht="19.2" x14ac:dyDescent="0.35">
      <c r="A1" s="1" t="s">
        <v>91</v>
      </c>
    </row>
    <row r="2" spans="1:7" x14ac:dyDescent="0.3">
      <c r="A2" s="28" t="s">
        <v>92</v>
      </c>
    </row>
    <row r="4" spans="1:7" x14ac:dyDescent="0.3">
      <c r="A4" s="29" t="s">
        <v>93</v>
      </c>
      <c r="B4" s="29" t="s">
        <v>94</v>
      </c>
      <c r="C4" s="29" t="s">
        <v>95</v>
      </c>
      <c r="D4" s="29" t="s">
        <v>96</v>
      </c>
      <c r="F4" s="29" t="s">
        <v>88</v>
      </c>
      <c r="G4" s="29" t="s">
        <v>4</v>
      </c>
    </row>
    <row r="5" spans="1:7" x14ac:dyDescent="0.3">
      <c r="A5" s="34"/>
      <c r="B5" s="30"/>
      <c r="C5" s="30"/>
      <c r="D5" s="35" t="str">
        <f t="shared" ref="D5:D36" si="0">IF(OR(B5="",C5=""),"",C5-B5)</f>
        <v/>
      </c>
      <c r="F5" s="32" t="s">
        <v>97</v>
      </c>
      <c r="G5" s="23">
        <f>COUNT(D5:D104)</f>
        <v>0</v>
      </c>
    </row>
    <row r="6" spans="1:7" x14ac:dyDescent="0.3">
      <c r="A6" s="34"/>
      <c r="B6" s="30"/>
      <c r="C6" s="30"/>
      <c r="D6" s="35" t="str">
        <f t="shared" si="0"/>
        <v/>
      </c>
      <c r="F6" s="32" t="s">
        <v>98</v>
      </c>
      <c r="G6" s="33" t="str">
        <f>IF(COUNT(D5:D104)=0,"",AVERAGE(D5:D104))</f>
        <v/>
      </c>
    </row>
    <row r="7" spans="1:7" x14ac:dyDescent="0.3">
      <c r="A7" s="34"/>
      <c r="B7" s="30"/>
      <c r="C7" s="30"/>
      <c r="D7" s="35" t="str">
        <f t="shared" si="0"/>
        <v/>
      </c>
      <c r="F7" s="32" t="s">
        <v>99</v>
      </c>
      <c r="G7" s="33" t="str">
        <f>IF(COUNT(D5:D104)&lt;2,"",_xlfn.STDEV.S(D5:D104))</f>
        <v/>
      </c>
    </row>
    <row r="8" spans="1:7" x14ac:dyDescent="0.3">
      <c r="A8" s="34"/>
      <c r="B8" s="30"/>
      <c r="C8" s="30"/>
      <c r="D8" s="35" t="str">
        <f t="shared" si="0"/>
        <v/>
      </c>
      <c r="F8" s="32" t="s">
        <v>100</v>
      </c>
      <c r="G8" s="23" t="str">
        <f>IF(COUNT(D5:D104)=0,"",MAX(D5:D104))</f>
        <v/>
      </c>
    </row>
    <row r="9" spans="1:7" x14ac:dyDescent="0.3">
      <c r="A9" s="34"/>
      <c r="B9" s="30"/>
      <c r="C9" s="30"/>
      <c r="D9" s="35" t="str">
        <f t="shared" si="0"/>
        <v/>
      </c>
    </row>
    <row r="10" spans="1:7" x14ac:dyDescent="0.3">
      <c r="A10" s="34"/>
      <c r="B10" s="30"/>
      <c r="C10" s="30"/>
      <c r="D10" s="35" t="str">
        <f t="shared" si="0"/>
        <v/>
      </c>
    </row>
    <row r="11" spans="1:7" x14ac:dyDescent="0.3">
      <c r="A11" s="34"/>
      <c r="B11" s="30"/>
      <c r="C11" s="30"/>
      <c r="D11" s="35" t="str">
        <f t="shared" si="0"/>
        <v/>
      </c>
    </row>
    <row r="12" spans="1:7" x14ac:dyDescent="0.3">
      <c r="A12" s="34"/>
      <c r="B12" s="30"/>
      <c r="C12" s="30"/>
      <c r="D12" s="35" t="str">
        <f t="shared" si="0"/>
        <v/>
      </c>
    </row>
    <row r="13" spans="1:7" x14ac:dyDescent="0.3">
      <c r="A13" s="34"/>
      <c r="B13" s="30"/>
      <c r="C13" s="30"/>
      <c r="D13" s="35" t="str">
        <f t="shared" si="0"/>
        <v/>
      </c>
    </row>
    <row r="14" spans="1:7" x14ac:dyDescent="0.3">
      <c r="A14" s="34"/>
      <c r="B14" s="30"/>
      <c r="C14" s="30"/>
      <c r="D14" s="35" t="str">
        <f t="shared" si="0"/>
        <v/>
      </c>
    </row>
    <row r="15" spans="1:7" x14ac:dyDescent="0.3">
      <c r="A15" s="34"/>
      <c r="B15" s="30"/>
      <c r="C15" s="30"/>
      <c r="D15" s="35" t="str">
        <f t="shared" si="0"/>
        <v/>
      </c>
    </row>
    <row r="16" spans="1:7" x14ac:dyDescent="0.3">
      <c r="A16" s="34"/>
      <c r="B16" s="30"/>
      <c r="C16" s="30"/>
      <c r="D16" s="35" t="str">
        <f t="shared" si="0"/>
        <v/>
      </c>
    </row>
    <row r="17" spans="1:4" x14ac:dyDescent="0.3">
      <c r="A17" s="34"/>
      <c r="B17" s="30"/>
      <c r="C17" s="30"/>
      <c r="D17" s="35" t="str">
        <f t="shared" si="0"/>
        <v/>
      </c>
    </row>
    <row r="18" spans="1:4" x14ac:dyDescent="0.3">
      <c r="A18" s="34"/>
      <c r="B18" s="30"/>
      <c r="C18" s="30"/>
      <c r="D18" s="35" t="str">
        <f t="shared" si="0"/>
        <v/>
      </c>
    </row>
    <row r="19" spans="1:4" x14ac:dyDescent="0.3">
      <c r="A19" s="34"/>
      <c r="B19" s="30"/>
      <c r="C19" s="30"/>
      <c r="D19" s="35" t="str">
        <f t="shared" si="0"/>
        <v/>
      </c>
    </row>
    <row r="20" spans="1:4" x14ac:dyDescent="0.3">
      <c r="A20" s="34"/>
      <c r="B20" s="30"/>
      <c r="C20" s="30"/>
      <c r="D20" s="35" t="str">
        <f t="shared" si="0"/>
        <v/>
      </c>
    </row>
    <row r="21" spans="1:4" x14ac:dyDescent="0.3">
      <c r="A21" s="34"/>
      <c r="B21" s="30"/>
      <c r="C21" s="30"/>
      <c r="D21" s="35" t="str">
        <f t="shared" si="0"/>
        <v/>
      </c>
    </row>
    <row r="22" spans="1:4" x14ac:dyDescent="0.3">
      <c r="A22" s="34"/>
      <c r="B22" s="30"/>
      <c r="C22" s="30"/>
      <c r="D22" s="35" t="str">
        <f t="shared" si="0"/>
        <v/>
      </c>
    </row>
    <row r="23" spans="1:4" x14ac:dyDescent="0.3">
      <c r="A23" s="34"/>
      <c r="B23" s="30"/>
      <c r="C23" s="30"/>
      <c r="D23" s="35" t="str">
        <f t="shared" si="0"/>
        <v/>
      </c>
    </row>
    <row r="24" spans="1:4" x14ac:dyDescent="0.3">
      <c r="A24" s="34"/>
      <c r="B24" s="30"/>
      <c r="C24" s="30"/>
      <c r="D24" s="35" t="str">
        <f t="shared" si="0"/>
        <v/>
      </c>
    </row>
    <row r="25" spans="1:4" x14ac:dyDescent="0.3">
      <c r="A25" s="34"/>
      <c r="B25" s="30"/>
      <c r="C25" s="30"/>
      <c r="D25" s="35" t="str">
        <f t="shared" si="0"/>
        <v/>
      </c>
    </row>
    <row r="26" spans="1:4" x14ac:dyDescent="0.3">
      <c r="A26" s="34"/>
      <c r="B26" s="30"/>
      <c r="C26" s="30"/>
      <c r="D26" s="35" t="str">
        <f t="shared" si="0"/>
        <v/>
      </c>
    </row>
    <row r="27" spans="1:4" x14ac:dyDescent="0.3">
      <c r="A27" s="34"/>
      <c r="B27" s="30"/>
      <c r="C27" s="30"/>
      <c r="D27" s="35" t="str">
        <f t="shared" si="0"/>
        <v/>
      </c>
    </row>
    <row r="28" spans="1:4" x14ac:dyDescent="0.3">
      <c r="A28" s="34"/>
      <c r="B28" s="30"/>
      <c r="C28" s="30"/>
      <c r="D28" s="35" t="str">
        <f t="shared" si="0"/>
        <v/>
      </c>
    </row>
    <row r="29" spans="1:4" x14ac:dyDescent="0.3">
      <c r="A29" s="34"/>
      <c r="B29" s="30"/>
      <c r="C29" s="30"/>
      <c r="D29" s="35" t="str">
        <f t="shared" si="0"/>
        <v/>
      </c>
    </row>
    <row r="30" spans="1:4" x14ac:dyDescent="0.3">
      <c r="A30" s="34"/>
      <c r="B30" s="30"/>
      <c r="C30" s="30"/>
      <c r="D30" s="35" t="str">
        <f t="shared" si="0"/>
        <v/>
      </c>
    </row>
    <row r="31" spans="1:4" x14ac:dyDescent="0.3">
      <c r="A31" s="34"/>
      <c r="B31" s="30"/>
      <c r="C31" s="30"/>
      <c r="D31" s="35" t="str">
        <f t="shared" si="0"/>
        <v/>
      </c>
    </row>
    <row r="32" spans="1:4" x14ac:dyDescent="0.3">
      <c r="A32" s="34"/>
      <c r="B32" s="30"/>
      <c r="C32" s="30"/>
      <c r="D32" s="35" t="str">
        <f t="shared" si="0"/>
        <v/>
      </c>
    </row>
    <row r="33" spans="1:4" x14ac:dyDescent="0.3">
      <c r="A33" s="34"/>
      <c r="B33" s="30"/>
      <c r="C33" s="30"/>
      <c r="D33" s="35" t="str">
        <f t="shared" si="0"/>
        <v/>
      </c>
    </row>
    <row r="34" spans="1:4" x14ac:dyDescent="0.3">
      <c r="A34" s="34"/>
      <c r="B34" s="30"/>
      <c r="C34" s="30"/>
      <c r="D34" s="35" t="str">
        <f t="shared" si="0"/>
        <v/>
      </c>
    </row>
    <row r="35" spans="1:4" x14ac:dyDescent="0.3">
      <c r="A35" s="34"/>
      <c r="B35" s="30"/>
      <c r="C35" s="30"/>
      <c r="D35" s="35" t="str">
        <f t="shared" si="0"/>
        <v/>
      </c>
    </row>
    <row r="36" spans="1:4" x14ac:dyDescent="0.3">
      <c r="A36" s="34"/>
      <c r="B36" s="30"/>
      <c r="C36" s="30"/>
      <c r="D36" s="35" t="str">
        <f t="shared" si="0"/>
        <v/>
      </c>
    </row>
    <row r="37" spans="1:4" x14ac:dyDescent="0.3">
      <c r="A37" s="34"/>
      <c r="B37" s="30"/>
      <c r="C37" s="30"/>
      <c r="D37" s="35" t="str">
        <f t="shared" ref="D37:D68" si="1">IF(OR(B37="",C37=""),"",C37-B37)</f>
        <v/>
      </c>
    </row>
    <row r="38" spans="1:4" x14ac:dyDescent="0.3">
      <c r="A38" s="34"/>
      <c r="B38" s="30"/>
      <c r="C38" s="30"/>
      <c r="D38" s="35" t="str">
        <f t="shared" si="1"/>
        <v/>
      </c>
    </row>
    <row r="39" spans="1:4" x14ac:dyDescent="0.3">
      <c r="A39" s="34"/>
      <c r="B39" s="30"/>
      <c r="C39" s="30"/>
      <c r="D39" s="35" t="str">
        <f t="shared" si="1"/>
        <v/>
      </c>
    </row>
    <row r="40" spans="1:4" x14ac:dyDescent="0.3">
      <c r="A40" s="34"/>
      <c r="B40" s="30"/>
      <c r="C40" s="30"/>
      <c r="D40" s="35" t="str">
        <f t="shared" si="1"/>
        <v/>
      </c>
    </row>
    <row r="41" spans="1:4" x14ac:dyDescent="0.3">
      <c r="A41" s="34"/>
      <c r="B41" s="30"/>
      <c r="C41" s="30"/>
      <c r="D41" s="35" t="str">
        <f t="shared" si="1"/>
        <v/>
      </c>
    </row>
    <row r="42" spans="1:4" x14ac:dyDescent="0.3">
      <c r="A42" s="34"/>
      <c r="B42" s="30"/>
      <c r="C42" s="30"/>
      <c r="D42" s="35" t="str">
        <f t="shared" si="1"/>
        <v/>
      </c>
    </row>
    <row r="43" spans="1:4" x14ac:dyDescent="0.3">
      <c r="A43" s="34"/>
      <c r="B43" s="30"/>
      <c r="C43" s="30"/>
      <c r="D43" s="35" t="str">
        <f t="shared" si="1"/>
        <v/>
      </c>
    </row>
    <row r="44" spans="1:4" x14ac:dyDescent="0.3">
      <c r="A44" s="34"/>
      <c r="B44" s="30"/>
      <c r="C44" s="30"/>
      <c r="D44" s="35" t="str">
        <f t="shared" si="1"/>
        <v/>
      </c>
    </row>
    <row r="45" spans="1:4" x14ac:dyDescent="0.3">
      <c r="A45" s="34"/>
      <c r="B45" s="30"/>
      <c r="C45" s="30"/>
      <c r="D45" s="35" t="str">
        <f t="shared" si="1"/>
        <v/>
      </c>
    </row>
    <row r="46" spans="1:4" x14ac:dyDescent="0.3">
      <c r="A46" s="34"/>
      <c r="B46" s="30"/>
      <c r="C46" s="30"/>
      <c r="D46" s="35" t="str">
        <f t="shared" si="1"/>
        <v/>
      </c>
    </row>
    <row r="47" spans="1:4" x14ac:dyDescent="0.3">
      <c r="A47" s="34"/>
      <c r="B47" s="30"/>
      <c r="C47" s="30"/>
      <c r="D47" s="35" t="str">
        <f t="shared" si="1"/>
        <v/>
      </c>
    </row>
    <row r="48" spans="1:4" x14ac:dyDescent="0.3">
      <c r="A48" s="34"/>
      <c r="B48" s="30"/>
      <c r="C48" s="30"/>
      <c r="D48" s="35" t="str">
        <f t="shared" si="1"/>
        <v/>
      </c>
    </row>
    <row r="49" spans="1:4" x14ac:dyDescent="0.3">
      <c r="A49" s="34"/>
      <c r="B49" s="30"/>
      <c r="C49" s="30"/>
      <c r="D49" s="35" t="str">
        <f t="shared" si="1"/>
        <v/>
      </c>
    </row>
    <row r="50" spans="1:4" x14ac:dyDescent="0.3">
      <c r="A50" s="34"/>
      <c r="B50" s="30"/>
      <c r="C50" s="30"/>
      <c r="D50" s="35" t="str">
        <f t="shared" si="1"/>
        <v/>
      </c>
    </row>
    <row r="51" spans="1:4" x14ac:dyDescent="0.3">
      <c r="A51" s="34"/>
      <c r="B51" s="30"/>
      <c r="C51" s="30"/>
      <c r="D51" s="35" t="str">
        <f t="shared" si="1"/>
        <v/>
      </c>
    </row>
    <row r="52" spans="1:4" x14ac:dyDescent="0.3">
      <c r="A52" s="34"/>
      <c r="B52" s="30"/>
      <c r="C52" s="30"/>
      <c r="D52" s="35" t="str">
        <f t="shared" si="1"/>
        <v/>
      </c>
    </row>
    <row r="53" spans="1:4" x14ac:dyDescent="0.3">
      <c r="A53" s="34"/>
      <c r="B53" s="30"/>
      <c r="C53" s="30"/>
      <c r="D53" s="35" t="str">
        <f t="shared" si="1"/>
        <v/>
      </c>
    </row>
    <row r="54" spans="1:4" x14ac:dyDescent="0.3">
      <c r="A54" s="34"/>
      <c r="B54" s="30"/>
      <c r="C54" s="30"/>
      <c r="D54" s="35" t="str">
        <f t="shared" si="1"/>
        <v/>
      </c>
    </row>
    <row r="55" spans="1:4" x14ac:dyDescent="0.3">
      <c r="A55" s="34"/>
      <c r="B55" s="30"/>
      <c r="C55" s="30"/>
      <c r="D55" s="35" t="str">
        <f t="shared" si="1"/>
        <v/>
      </c>
    </row>
    <row r="56" spans="1:4" x14ac:dyDescent="0.3">
      <c r="A56" s="34"/>
      <c r="B56" s="30"/>
      <c r="C56" s="30"/>
      <c r="D56" s="35" t="str">
        <f t="shared" si="1"/>
        <v/>
      </c>
    </row>
    <row r="57" spans="1:4" x14ac:dyDescent="0.3">
      <c r="A57" s="34"/>
      <c r="B57" s="30"/>
      <c r="C57" s="30"/>
      <c r="D57" s="35" t="str">
        <f t="shared" si="1"/>
        <v/>
      </c>
    </row>
    <row r="58" spans="1:4" x14ac:dyDescent="0.3">
      <c r="A58" s="34"/>
      <c r="B58" s="30"/>
      <c r="C58" s="30"/>
      <c r="D58" s="35" t="str">
        <f t="shared" si="1"/>
        <v/>
      </c>
    </row>
    <row r="59" spans="1:4" x14ac:dyDescent="0.3">
      <c r="A59" s="34"/>
      <c r="B59" s="30"/>
      <c r="C59" s="30"/>
      <c r="D59" s="35" t="str">
        <f t="shared" si="1"/>
        <v/>
      </c>
    </row>
    <row r="60" spans="1:4" x14ac:dyDescent="0.3">
      <c r="A60" s="34"/>
      <c r="B60" s="30"/>
      <c r="C60" s="30"/>
      <c r="D60" s="35" t="str">
        <f t="shared" si="1"/>
        <v/>
      </c>
    </row>
    <row r="61" spans="1:4" x14ac:dyDescent="0.3">
      <c r="A61" s="34"/>
      <c r="B61" s="30"/>
      <c r="C61" s="30"/>
      <c r="D61" s="35" t="str">
        <f t="shared" si="1"/>
        <v/>
      </c>
    </row>
    <row r="62" spans="1:4" x14ac:dyDescent="0.3">
      <c r="A62" s="34"/>
      <c r="B62" s="30"/>
      <c r="C62" s="30"/>
      <c r="D62" s="35" t="str">
        <f t="shared" si="1"/>
        <v/>
      </c>
    </row>
    <row r="63" spans="1:4" x14ac:dyDescent="0.3">
      <c r="A63" s="34"/>
      <c r="B63" s="30"/>
      <c r="C63" s="30"/>
      <c r="D63" s="35" t="str">
        <f t="shared" si="1"/>
        <v/>
      </c>
    </row>
    <row r="64" spans="1:4" x14ac:dyDescent="0.3">
      <c r="A64" s="34"/>
      <c r="B64" s="30"/>
      <c r="C64" s="30"/>
      <c r="D64" s="35" t="str">
        <f t="shared" si="1"/>
        <v/>
      </c>
    </row>
    <row r="65" spans="1:4" x14ac:dyDescent="0.3">
      <c r="A65" s="34"/>
      <c r="B65" s="30"/>
      <c r="C65" s="30"/>
      <c r="D65" s="35" t="str">
        <f t="shared" si="1"/>
        <v/>
      </c>
    </row>
    <row r="66" spans="1:4" x14ac:dyDescent="0.3">
      <c r="A66" s="34"/>
      <c r="B66" s="30"/>
      <c r="C66" s="30"/>
      <c r="D66" s="35" t="str">
        <f t="shared" si="1"/>
        <v/>
      </c>
    </row>
    <row r="67" spans="1:4" x14ac:dyDescent="0.3">
      <c r="A67" s="34"/>
      <c r="B67" s="30"/>
      <c r="C67" s="30"/>
      <c r="D67" s="35" t="str">
        <f t="shared" si="1"/>
        <v/>
      </c>
    </row>
    <row r="68" spans="1:4" x14ac:dyDescent="0.3">
      <c r="A68" s="34"/>
      <c r="B68" s="30"/>
      <c r="C68" s="30"/>
      <c r="D68" s="35" t="str">
        <f t="shared" si="1"/>
        <v/>
      </c>
    </row>
    <row r="69" spans="1:4" x14ac:dyDescent="0.3">
      <c r="A69" s="34"/>
      <c r="B69" s="30"/>
      <c r="C69" s="30"/>
      <c r="D69" s="35" t="str">
        <f t="shared" ref="D69:D100" si="2">IF(OR(B69="",C69=""),"",C69-B69)</f>
        <v/>
      </c>
    </row>
    <row r="70" spans="1:4" x14ac:dyDescent="0.3">
      <c r="A70" s="34"/>
      <c r="B70" s="30"/>
      <c r="C70" s="30"/>
      <c r="D70" s="35" t="str">
        <f t="shared" si="2"/>
        <v/>
      </c>
    </row>
    <row r="71" spans="1:4" x14ac:dyDescent="0.3">
      <c r="A71" s="34"/>
      <c r="B71" s="30"/>
      <c r="C71" s="30"/>
      <c r="D71" s="35" t="str">
        <f t="shared" si="2"/>
        <v/>
      </c>
    </row>
    <row r="72" spans="1:4" x14ac:dyDescent="0.3">
      <c r="A72" s="34"/>
      <c r="B72" s="30"/>
      <c r="C72" s="30"/>
      <c r="D72" s="35" t="str">
        <f t="shared" si="2"/>
        <v/>
      </c>
    </row>
    <row r="73" spans="1:4" x14ac:dyDescent="0.3">
      <c r="A73" s="34"/>
      <c r="B73" s="30"/>
      <c r="C73" s="30"/>
      <c r="D73" s="35" t="str">
        <f t="shared" si="2"/>
        <v/>
      </c>
    </row>
    <row r="74" spans="1:4" x14ac:dyDescent="0.3">
      <c r="A74" s="34"/>
      <c r="B74" s="30"/>
      <c r="C74" s="30"/>
      <c r="D74" s="35" t="str">
        <f t="shared" si="2"/>
        <v/>
      </c>
    </row>
    <row r="75" spans="1:4" x14ac:dyDescent="0.3">
      <c r="A75" s="34"/>
      <c r="B75" s="30"/>
      <c r="C75" s="30"/>
      <c r="D75" s="35" t="str">
        <f t="shared" si="2"/>
        <v/>
      </c>
    </row>
    <row r="76" spans="1:4" x14ac:dyDescent="0.3">
      <c r="A76" s="34"/>
      <c r="B76" s="30"/>
      <c r="C76" s="30"/>
      <c r="D76" s="35" t="str">
        <f t="shared" si="2"/>
        <v/>
      </c>
    </row>
    <row r="77" spans="1:4" x14ac:dyDescent="0.3">
      <c r="A77" s="34"/>
      <c r="B77" s="30"/>
      <c r="C77" s="30"/>
      <c r="D77" s="35" t="str">
        <f t="shared" si="2"/>
        <v/>
      </c>
    </row>
    <row r="78" spans="1:4" x14ac:dyDescent="0.3">
      <c r="A78" s="34"/>
      <c r="B78" s="30"/>
      <c r="C78" s="30"/>
      <c r="D78" s="35" t="str">
        <f t="shared" si="2"/>
        <v/>
      </c>
    </row>
    <row r="79" spans="1:4" x14ac:dyDescent="0.3">
      <c r="A79" s="34"/>
      <c r="B79" s="30"/>
      <c r="C79" s="30"/>
      <c r="D79" s="35" t="str">
        <f t="shared" si="2"/>
        <v/>
      </c>
    </row>
    <row r="80" spans="1:4" x14ac:dyDescent="0.3">
      <c r="A80" s="34"/>
      <c r="B80" s="30"/>
      <c r="C80" s="30"/>
      <c r="D80" s="35" t="str">
        <f t="shared" si="2"/>
        <v/>
      </c>
    </row>
    <row r="81" spans="1:4" x14ac:dyDescent="0.3">
      <c r="A81" s="34"/>
      <c r="B81" s="30"/>
      <c r="C81" s="30"/>
      <c r="D81" s="35" t="str">
        <f t="shared" si="2"/>
        <v/>
      </c>
    </row>
    <row r="82" spans="1:4" x14ac:dyDescent="0.3">
      <c r="A82" s="34"/>
      <c r="B82" s="30"/>
      <c r="C82" s="30"/>
      <c r="D82" s="35" t="str">
        <f t="shared" si="2"/>
        <v/>
      </c>
    </row>
    <row r="83" spans="1:4" x14ac:dyDescent="0.3">
      <c r="A83" s="34"/>
      <c r="B83" s="30"/>
      <c r="C83" s="30"/>
      <c r="D83" s="35" t="str">
        <f t="shared" si="2"/>
        <v/>
      </c>
    </row>
    <row r="84" spans="1:4" x14ac:dyDescent="0.3">
      <c r="A84" s="34"/>
      <c r="B84" s="30"/>
      <c r="C84" s="30"/>
      <c r="D84" s="35" t="str">
        <f t="shared" si="2"/>
        <v/>
      </c>
    </row>
    <row r="85" spans="1:4" x14ac:dyDescent="0.3">
      <c r="A85" s="34"/>
      <c r="B85" s="30"/>
      <c r="C85" s="30"/>
      <c r="D85" s="35" t="str">
        <f t="shared" si="2"/>
        <v/>
      </c>
    </row>
    <row r="86" spans="1:4" x14ac:dyDescent="0.3">
      <c r="A86" s="34"/>
      <c r="B86" s="30"/>
      <c r="C86" s="30"/>
      <c r="D86" s="35" t="str">
        <f t="shared" si="2"/>
        <v/>
      </c>
    </row>
    <row r="87" spans="1:4" x14ac:dyDescent="0.3">
      <c r="A87" s="34"/>
      <c r="B87" s="30"/>
      <c r="C87" s="30"/>
      <c r="D87" s="35" t="str">
        <f t="shared" si="2"/>
        <v/>
      </c>
    </row>
    <row r="88" spans="1:4" x14ac:dyDescent="0.3">
      <c r="A88" s="34"/>
      <c r="B88" s="30"/>
      <c r="C88" s="30"/>
      <c r="D88" s="35" t="str">
        <f t="shared" si="2"/>
        <v/>
      </c>
    </row>
    <row r="89" spans="1:4" x14ac:dyDescent="0.3">
      <c r="A89" s="34"/>
      <c r="B89" s="30"/>
      <c r="C89" s="30"/>
      <c r="D89" s="35" t="str">
        <f t="shared" si="2"/>
        <v/>
      </c>
    </row>
    <row r="90" spans="1:4" x14ac:dyDescent="0.3">
      <c r="A90" s="34"/>
      <c r="B90" s="30"/>
      <c r="C90" s="30"/>
      <c r="D90" s="35" t="str">
        <f t="shared" si="2"/>
        <v/>
      </c>
    </row>
    <row r="91" spans="1:4" x14ac:dyDescent="0.3">
      <c r="A91" s="34"/>
      <c r="B91" s="30"/>
      <c r="C91" s="30"/>
      <c r="D91" s="35" t="str">
        <f t="shared" si="2"/>
        <v/>
      </c>
    </row>
    <row r="92" spans="1:4" x14ac:dyDescent="0.3">
      <c r="A92" s="34"/>
      <c r="B92" s="30"/>
      <c r="C92" s="30"/>
      <c r="D92" s="35" t="str">
        <f t="shared" si="2"/>
        <v/>
      </c>
    </row>
    <row r="93" spans="1:4" x14ac:dyDescent="0.3">
      <c r="A93" s="34"/>
      <c r="B93" s="30"/>
      <c r="C93" s="30"/>
      <c r="D93" s="35" t="str">
        <f t="shared" si="2"/>
        <v/>
      </c>
    </row>
    <row r="94" spans="1:4" x14ac:dyDescent="0.3">
      <c r="A94" s="34"/>
      <c r="B94" s="30"/>
      <c r="C94" s="30"/>
      <c r="D94" s="35" t="str">
        <f t="shared" si="2"/>
        <v/>
      </c>
    </row>
    <row r="95" spans="1:4" x14ac:dyDescent="0.3">
      <c r="A95" s="34"/>
      <c r="B95" s="30"/>
      <c r="C95" s="30"/>
      <c r="D95" s="35" t="str">
        <f t="shared" si="2"/>
        <v/>
      </c>
    </row>
    <row r="96" spans="1:4" x14ac:dyDescent="0.3">
      <c r="A96" s="34"/>
      <c r="B96" s="30"/>
      <c r="C96" s="30"/>
      <c r="D96" s="35" t="str">
        <f t="shared" si="2"/>
        <v/>
      </c>
    </row>
    <row r="97" spans="1:4" x14ac:dyDescent="0.3">
      <c r="A97" s="34"/>
      <c r="B97" s="30"/>
      <c r="C97" s="30"/>
      <c r="D97" s="35" t="str">
        <f t="shared" si="2"/>
        <v/>
      </c>
    </row>
    <row r="98" spans="1:4" x14ac:dyDescent="0.3">
      <c r="A98" s="34"/>
      <c r="B98" s="30"/>
      <c r="C98" s="30"/>
      <c r="D98" s="35" t="str">
        <f t="shared" si="2"/>
        <v/>
      </c>
    </row>
    <row r="99" spans="1:4" x14ac:dyDescent="0.3">
      <c r="A99" s="34"/>
      <c r="B99" s="30"/>
      <c r="C99" s="30"/>
      <c r="D99" s="35" t="str">
        <f t="shared" si="2"/>
        <v/>
      </c>
    </row>
    <row r="100" spans="1:4" x14ac:dyDescent="0.3">
      <c r="A100" s="34"/>
      <c r="B100" s="30"/>
      <c r="C100" s="30"/>
      <c r="D100" s="35" t="str">
        <f t="shared" si="2"/>
        <v/>
      </c>
    </row>
    <row r="101" spans="1:4" x14ac:dyDescent="0.3">
      <c r="A101" s="34"/>
      <c r="B101" s="30"/>
      <c r="C101" s="30"/>
      <c r="D101" s="35" t="str">
        <f t="shared" ref="D101:D132" si="3">IF(OR(B101="",C101=""),"",C101-B101)</f>
        <v/>
      </c>
    </row>
    <row r="102" spans="1:4" x14ac:dyDescent="0.3">
      <c r="A102" s="34"/>
      <c r="B102" s="30"/>
      <c r="C102" s="30"/>
      <c r="D102" s="35" t="str">
        <f t="shared" si="3"/>
        <v/>
      </c>
    </row>
    <row r="103" spans="1:4" x14ac:dyDescent="0.3">
      <c r="A103" s="34"/>
      <c r="B103" s="30"/>
      <c r="C103" s="30"/>
      <c r="D103" s="35" t="str">
        <f t="shared" si="3"/>
        <v/>
      </c>
    </row>
    <row r="104" spans="1:4" x14ac:dyDescent="0.3">
      <c r="A104" s="34"/>
      <c r="B104" s="30"/>
      <c r="C104" s="30"/>
      <c r="D104" s="35" t="str">
        <f t="shared" si="3"/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Beräkning</vt:lpstr>
      <vt:lpstr>Instruktioner</vt:lpstr>
      <vt:lpstr>Försäljningsdata</vt:lpstr>
      <vt:lpstr>Ledtider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Säkerhetslager och beställningspunkt – beräkningsmall</dc:title>
  <dc:subject>Beräkning av säkerhetslager, z-värde och beställningspunkt</dc:subject>
  <dc:creator>Primepack</dc:creator>
  <cp:lastModifiedBy>Primepack</cp:lastModifiedBy>
  <dcterms:created xsi:type="dcterms:W3CDTF">2026-09-24T04:51:50Z</dcterms:created>
  <dcterms:modified xsi:type="dcterms:W3CDTF">2026-09-24T04:52:12Z</dcterms:modified>
</cp:coreProperties>
</file>